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ell\OneDrive\Desktop\OPRAVA FASÁDY SŠTaZ NJ. parc.č.596\ROZPOČET\"/>
    </mc:Choice>
  </mc:AlternateContent>
  <bookViews>
    <workbookView xWindow="0" yWindow="0" windowWidth="0" windowHeight="0"/>
  </bookViews>
  <sheets>
    <sheet name="Rekapitulace stavby" sheetId="1" r:id="rId1"/>
    <sheet name="20-18 - STAVEBNÍ ´PRAVY -...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'20-18 - STAVEBNÍ ´PRAVY -...'!$C$86:$K$329</definedName>
    <definedName name="_xlnm.Print_Area" localSheetId="1">'20-18 - STAVEBNÍ ´PRAVY -...'!$C$4:$J$37,'20-18 - STAVEBNÍ ´PRAVY -...'!$C$43:$J$70,'20-18 - STAVEBNÍ ´PRAVY -...'!$C$76:$K$329</definedName>
    <definedName name="_xlnm.Print_Titles" localSheetId="1">'20-18 - STAVEBNÍ ´PRAVY -...'!$86:$86</definedName>
    <definedName name="_xlnm.Print_Area" localSheetId="2">'Seznam figur'!$C$4:$G$41</definedName>
    <definedName name="_xlnm.Print_Titles" localSheetId="2">'Seznam figur'!$9:$9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55"/>
  <c i="2" r="J33"/>
  <c i="1" r="AX55"/>
  <c i="2"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2"/>
  <c r="BH302"/>
  <c r="BG302"/>
  <c r="BF302"/>
  <c r="T302"/>
  <c r="R302"/>
  <c r="P302"/>
  <c r="BI296"/>
  <c r="BH296"/>
  <c r="BG296"/>
  <c r="BF296"/>
  <c r="T296"/>
  <c r="R296"/>
  <c r="P296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0"/>
  <c r="BH210"/>
  <c r="BG210"/>
  <c r="BF210"/>
  <c r="T210"/>
  <c r="T209"/>
  <c r="R210"/>
  <c r="R209"/>
  <c r="P210"/>
  <c r="P209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16"/>
  <c r="BH116"/>
  <c r="BG116"/>
  <c r="BF116"/>
  <c r="T116"/>
  <c r="R116"/>
  <c r="P116"/>
  <c r="BI102"/>
  <c r="BH102"/>
  <c r="BG102"/>
  <c r="BF102"/>
  <c r="T102"/>
  <c r="R102"/>
  <c r="P102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0"/>
  <c r="BH90"/>
  <c r="BG90"/>
  <c r="BF90"/>
  <c r="T90"/>
  <c r="T89"/>
  <c r="R90"/>
  <c r="R89"/>
  <c r="P90"/>
  <c r="P89"/>
  <c r="J84"/>
  <c r="J83"/>
  <c r="F83"/>
  <c r="F81"/>
  <c r="E79"/>
  <c r="J51"/>
  <c r="J50"/>
  <c r="F50"/>
  <c r="F48"/>
  <c r="E46"/>
  <c r="J16"/>
  <c r="E16"/>
  <c r="F84"/>
  <c r="J15"/>
  <c r="J10"/>
  <c r="J48"/>
  <c i="1" r="L50"/>
  <c r="AM50"/>
  <c r="AM49"/>
  <c r="L49"/>
  <c r="AM47"/>
  <c r="L47"/>
  <c r="L45"/>
  <c r="L44"/>
  <c i="2" r="J302"/>
  <c r="J288"/>
  <c r="J276"/>
  <c r="J262"/>
  <c r="BK249"/>
  <c r="J230"/>
  <c r="J217"/>
  <c r="BK197"/>
  <c r="BK172"/>
  <c r="BK160"/>
  <c r="J329"/>
  <c r="BK326"/>
  <c r="BK312"/>
  <c r="BK286"/>
  <c r="BK266"/>
  <c r="J245"/>
  <c r="BK230"/>
  <c r="BK219"/>
  <c r="BK199"/>
  <c r="J183"/>
  <c r="J174"/>
  <c r="J157"/>
  <c r="BK150"/>
  <c r="BK144"/>
  <c r="J102"/>
  <c r="J94"/>
  <c r="J312"/>
  <c r="BK296"/>
  <c r="BK262"/>
  <c r="J224"/>
  <c r="BK210"/>
  <c r="J168"/>
  <c r="BK157"/>
  <c r="J148"/>
  <c r="J136"/>
  <c r="BK102"/>
  <c r="J326"/>
  <c r="J283"/>
  <c r="J274"/>
  <c r="J260"/>
  <c r="J247"/>
  <c r="BK235"/>
  <c r="BK217"/>
  <c r="J186"/>
  <c r="J172"/>
  <c r="BK142"/>
  <c r="BK130"/>
  <c r="J96"/>
  <c r="BK96"/>
  <c r="BK316"/>
  <c r="BK283"/>
  <c r="BK241"/>
  <c r="J216"/>
  <c r="BK188"/>
  <c r="BK164"/>
  <c r="J153"/>
  <c r="J142"/>
  <c r="J116"/>
  <c r="J98"/>
  <c r="BK290"/>
  <c r="BK276"/>
  <c r="J266"/>
  <c r="BK245"/>
  <c r="J232"/>
  <c r="J204"/>
  <c r="BK183"/>
  <c r="J144"/>
  <c r="BK116"/>
  <c r="J320"/>
  <c r="BK280"/>
  <c r="J272"/>
  <c r="BK256"/>
  <c r="J253"/>
  <c r="J235"/>
  <c r="BK224"/>
  <c r="BK207"/>
  <c r="J194"/>
  <c r="BK174"/>
  <c r="J166"/>
  <c r="BK329"/>
  <c r="J327"/>
  <c r="BK320"/>
  <c r="BK288"/>
  <c r="BK270"/>
  <c r="BK253"/>
  <c r="BK232"/>
  <c r="J222"/>
  <c r="BK214"/>
  <c r="J207"/>
  <c r="J197"/>
  <c r="J175"/>
  <c r="BK159"/>
  <c r="BK153"/>
  <c r="BK146"/>
  <c r="J130"/>
  <c r="BK90"/>
  <c r="BK327"/>
  <c r="BK302"/>
  <c r="BK274"/>
  <c r="BK258"/>
  <c r="J220"/>
  <c r="BK194"/>
  <c r="J162"/>
  <c r="J150"/>
  <c r="J146"/>
  <c r="J132"/>
  <c r="J90"/>
  <c r="J316"/>
  <c r="J280"/>
  <c r="J270"/>
  <c r="J258"/>
  <c r="J241"/>
  <c r="BK220"/>
  <c r="J214"/>
  <c r="BK175"/>
  <c r="J160"/>
  <c r="BK132"/>
  <c r="BK99"/>
  <c r="BK325"/>
  <c r="J290"/>
  <c r="BK278"/>
  <c r="BK268"/>
  <c r="BK247"/>
  <c r="J227"/>
  <c r="BK216"/>
  <c r="J199"/>
  <c r="J188"/>
  <c r="BK168"/>
  <c r="J159"/>
  <c r="BK328"/>
  <c r="J325"/>
  <c r="BK308"/>
  <c r="BK272"/>
  <c r="J256"/>
  <c r="J239"/>
  <c r="BK227"/>
  <c r="J210"/>
  <c r="BK204"/>
  <c r="BK186"/>
  <c r="BK177"/>
  <c r="BK162"/>
  <c r="BK155"/>
  <c r="BK148"/>
  <c r="J134"/>
  <c r="BK98"/>
  <c r="J328"/>
  <c r="J308"/>
  <c r="J286"/>
  <c r="BK260"/>
  <c r="BK222"/>
  <c r="BK201"/>
  <c r="BK166"/>
  <c r="J155"/>
  <c r="BK134"/>
  <c r="J99"/>
  <c i="1" r="AS54"/>
  <c i="2" r="J296"/>
  <c r="J278"/>
  <c r="J268"/>
  <c r="J249"/>
  <c r="BK239"/>
  <c r="J219"/>
  <c r="J201"/>
  <c r="J177"/>
  <c r="J164"/>
  <c r="BK136"/>
  <c r="BK94"/>
  <c l="1" r="P93"/>
  <c r="P101"/>
  <c r="P171"/>
  <c r="T196"/>
  <c r="T289"/>
  <c r="BK93"/>
  <c r="J93"/>
  <c r="J58"/>
  <c r="BK101"/>
  <c r="J101"/>
  <c r="J59"/>
  <c r="BK171"/>
  <c r="J171"/>
  <c r="J60"/>
  <c r="BK196"/>
  <c r="J196"/>
  <c r="J61"/>
  <c r="R324"/>
  <c r="T93"/>
  <c r="R101"/>
  <c r="T171"/>
  <c r="R196"/>
  <c r="BK213"/>
  <c r="J213"/>
  <c r="J64"/>
  <c r="P213"/>
  <c r="R213"/>
  <c r="T213"/>
  <c r="BK240"/>
  <c r="J240"/>
  <c r="J65"/>
  <c r="P240"/>
  <c r="R240"/>
  <c r="T240"/>
  <c r="BK267"/>
  <c r="J267"/>
  <c r="J66"/>
  <c r="P267"/>
  <c r="R267"/>
  <c r="T267"/>
  <c r="BK277"/>
  <c r="J277"/>
  <c r="J67"/>
  <c r="P277"/>
  <c r="R277"/>
  <c r="T277"/>
  <c r="BK289"/>
  <c r="J289"/>
  <c r="J68"/>
  <c r="P289"/>
  <c r="R289"/>
  <c r="BK324"/>
  <c r="J324"/>
  <c r="J69"/>
  <c r="T324"/>
  <c r="R93"/>
  <c r="T101"/>
  <c r="R171"/>
  <c r="P196"/>
  <c r="P324"/>
  <c r="J81"/>
  <c r="BE90"/>
  <c r="BE102"/>
  <c r="BE144"/>
  <c r="BE160"/>
  <c r="BE186"/>
  <c r="BE188"/>
  <c r="BE194"/>
  <c r="BE201"/>
  <c r="BE204"/>
  <c r="BE207"/>
  <c r="BE214"/>
  <c r="BE220"/>
  <c r="BE222"/>
  <c r="BE227"/>
  <c r="BE272"/>
  <c r="BE283"/>
  <c r="BE286"/>
  <c r="BE296"/>
  <c r="BE302"/>
  <c r="BE308"/>
  <c r="BE316"/>
  <c r="BE325"/>
  <c r="BE327"/>
  <c r="F51"/>
  <c r="BE96"/>
  <c r="BE98"/>
  <c r="BE130"/>
  <c r="BE132"/>
  <c r="BE134"/>
  <c r="BE136"/>
  <c r="BE148"/>
  <c r="BE153"/>
  <c r="BE155"/>
  <c r="BE157"/>
  <c r="BE159"/>
  <c r="BE168"/>
  <c r="BE174"/>
  <c r="BE175"/>
  <c r="BE224"/>
  <c r="BE232"/>
  <c r="BE235"/>
  <c r="BE239"/>
  <c r="BE245"/>
  <c r="BE247"/>
  <c r="BE253"/>
  <c r="BE256"/>
  <c r="BE266"/>
  <c r="BE268"/>
  <c r="BE270"/>
  <c r="BE288"/>
  <c r="BE320"/>
  <c r="BE326"/>
  <c r="BK209"/>
  <c r="J209"/>
  <c r="J62"/>
  <c r="BE94"/>
  <c r="BE99"/>
  <c r="BE116"/>
  <c r="BE142"/>
  <c r="BE146"/>
  <c r="BE150"/>
  <c r="BE164"/>
  <c r="BE166"/>
  <c r="BE172"/>
  <c r="BE216"/>
  <c r="BE249"/>
  <c r="BE258"/>
  <c r="BE274"/>
  <c r="BE276"/>
  <c r="BE278"/>
  <c r="BE280"/>
  <c r="BE328"/>
  <c r="BE329"/>
  <c r="BK89"/>
  <c r="J89"/>
  <c r="J57"/>
  <c r="BE162"/>
  <c r="BE177"/>
  <c r="BE183"/>
  <c r="BE197"/>
  <c r="BE199"/>
  <c r="BE210"/>
  <c r="BE217"/>
  <c r="BE219"/>
  <c r="BE230"/>
  <c r="BE241"/>
  <c r="BE260"/>
  <c r="BE262"/>
  <c r="BE290"/>
  <c r="BE312"/>
  <c r="F32"/>
  <c i="1" r="BA55"/>
  <c r="BA54"/>
  <c r="AW54"/>
  <c r="AK30"/>
  <c i="2" r="F35"/>
  <c i="1" r="BD55"/>
  <c r="BD54"/>
  <c r="W33"/>
  <c i="2" r="F34"/>
  <c i="1" r="BC55"/>
  <c r="BC54"/>
  <c r="W32"/>
  <c i="2" r="J32"/>
  <c i="1" r="AW55"/>
  <c i="2" r="F33"/>
  <c i="1" r="BB55"/>
  <c r="BB54"/>
  <c r="W31"/>
  <c i="2" l="1" r="T88"/>
  <c r="R88"/>
  <c r="P88"/>
  <c r="T212"/>
  <c r="T87"/>
  <c r="P212"/>
  <c r="P87"/>
  <c i="1" r="AU55"/>
  <c i="2" r="R212"/>
  <c r="R87"/>
  <c r="BK88"/>
  <c r="BK87"/>
  <c r="J87"/>
  <c r="BK212"/>
  <c r="J212"/>
  <c r="J63"/>
  <c i="1" r="AY54"/>
  <c r="AX54"/>
  <c i="2" r="J28"/>
  <c i="1" r="AG55"/>
  <c i="2" r="J31"/>
  <c i="1" r="AV55"/>
  <c r="AT55"/>
  <c r="W30"/>
  <c i="2" r="F31"/>
  <c i="1" r="AZ55"/>
  <c r="AZ54"/>
  <c r="AV54"/>
  <c r="AK29"/>
  <c r="AU54"/>
  <c i="2" l="1" r="J37"/>
  <c r="J88"/>
  <c r="J56"/>
  <c r="J55"/>
  <c i="1" r="AN55"/>
  <c r="AG54"/>
  <c r="AK26"/>
  <c r="AK3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<sst xmlns="http://schemas.openxmlformats.org/spreadsheetml/2006/main">
  <si>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</si>
  <si>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</si>
  <si>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</si>
  <si>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</si>
  <si>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</si>
  <si>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{2c1f5b9f-2df0-4d76-b7f4-af7b32461e1a}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</si>
  <si>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</si>
  <si>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</si>
  <si>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</si>
  <si>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</si>
  <si>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</si>
  <si>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</si>
  <si>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</si>
  <si>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</si>
  <si>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20-18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</si>
  <si>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</si>
  <si>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</si>
  <si>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´PRAVY - OPRAVA FASÁDY - BUDOVA D</t>
  </si>
  <si>
    <t>KSO:</t>
  </si>
  <si>
    <t/>
  </si>
  <si>
    <t>CC-CZ:</t>
  </si>
  <si>
    <t>Místo:</t>
  </si>
  <si>
    <t xml:space="preserve">NOVÝ JIČÍN ŽILINA </t>
  </si>
  <si>
    <t>Datum:</t>
  </si>
  <si>
    <t>16. 4. 2020</t>
  </si>
  <si>
    <t>Zadavatel:</t>
  </si>
  <si>
    <t>IČ:</t>
  </si>
  <si>
    <t>00848077</t>
  </si>
  <si>
    <t xml:space="preserve">SŠTaZ Nový Jičín , příspěvková organizace </t>
  </si>
  <si>
    <t>DIČ:</t>
  </si>
  <si>
    <t>Uchazeč:</t>
  </si>
  <si>
    <t>Vyplň údaj</t>
  </si>
  <si>
    <t>Projektant:</t>
  </si>
  <si>
    <t>27852067</t>
  </si>
  <si>
    <t xml:space="preserve">PETŘKOVSKÝ / GaP inženýring s.r.o. </t>
  </si>
  <si>
    <t>True</t>
  </si>
  <si>
    <t>Zpracovatel:</t>
  </si>
  <si>
    <t xml:space="preserve">PETŘKOVSKÝ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</si>
  <si>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</si>
  <si>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</si>
  <si>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</si>
  <si>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</si>
  <si>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</si>
  <si>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</si>
  <si>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</si>
  <si>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</si>
  <si>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</si>
  <si>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</si>
  <si>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</si>
  <si>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</si>
  <si>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</si>
  <si>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</si>
  <si>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</si>
  <si>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</si>
  <si>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</si>
  <si>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</si>
  <si>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</si>
  <si>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</si>
  <si>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</si>
  <si>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</si>
  <si>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</si>
  <si>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</si>
  <si>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</si>
  <si>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</si>
  <si>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</si>
  <si>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</si>
  <si>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</si>
  <si>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</si>
  <si>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</si>
  <si>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</si>
  <si>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</si>
  <si>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</si>
  <si>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</si>
  <si>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</si>
  <si>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</si>
  <si>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</si>
  <si>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</si>
  <si>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</si>
  <si>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</si>
  <si>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</si>
  <si>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</si>
  <si>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plocha</t>
  </si>
  <si>
    <t xml:space="preserve">plocha fasády </t>
  </si>
  <si>
    <t>m2</t>
  </si>
  <si>
    <t>669,84</t>
  </si>
  <si>
    <t>2</t>
  </si>
  <si>
    <t>leseni</t>
  </si>
  <si>
    <t xml:space="preserve">lešení </t>
  </si>
  <si>
    <t>854,3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</si>
  <si>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</si>
  <si>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</si>
  <si>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</si>
  <si>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</si>
  <si>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</si>
  <si>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</si>
  <si>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</si>
  <si>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</si>
  <si>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</si>
  <si>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</si>
  <si>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</si>
  <si>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</si>
  <si>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</si>
  <si>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</si>
  <si>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</si>
  <si>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</si>
  <si>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</si>
  <si>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</si>
  <si>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</si>
  <si>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</si>
  <si>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</si>
  <si>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</si>
  <si>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</si>
  <si>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</si>
  <si>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</si>
  <si>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</si>
  <si>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</si>
  <si>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</si>
  <si>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</si>
  <si>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</si>
  <si>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</si>
  <si>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</si>
  <si>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</si>
  <si>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</si>
  <si>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</si>
  <si>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</si>
  <si>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</si>
  <si>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113107142</t>
  </si>
  <si>
    <t>Odstranění podkladů nebo krytů ručně s přemístěním hmot na skládku na vzdálenost do 3 m nebo s naložením na dopravní prostředek živičných, o tl. vrstvy přes 50 do 100 mm</t>
  </si>
  <si>
    <t>CS ÚRS 2020 01</t>
  </si>
  <si>
    <t>4</t>
  </si>
  <si>
    <t>1752192424</t>
  </si>
  <si>
    <t>VV</t>
  </si>
  <si>
    <t>14,27*1,00</t>
  </si>
  <si>
    <t>Součet</t>
  </si>
  <si>
    <t>5</t>
  </si>
  <si>
    <t>Komunikace pozemní</t>
  </si>
  <si>
    <t>564730011</t>
  </si>
  <si>
    <t>Podklad nebo kryt z kameniva hrubého drceného vel. 8-16 mm s rozprostřením a zhutněním, po zhutnění tl. 100 mm</t>
  </si>
  <si>
    <t>-1099822190</t>
  </si>
  <si>
    <t>3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</si>
  <si>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</si>
  <si>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</si>
  <si>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1848795623</t>
  </si>
  <si>
    <t>M</t>
  </si>
  <si>
    <t>59245013</t>
  </si>
  <si>
    <t>dlažba zámková tvaru I 200x165x80mm přírodní</t>
  </si>
  <si>
    <t>8</t>
  </si>
  <si>
    <t>591516336</t>
  </si>
  <si>
    <t>599141111</t>
  </si>
  <si>
    <t>Vyplnění spár mezi silničními dílci jakékoliv tloušťky živičnou zálivkou</t>
  </si>
  <si>
    <t>m</t>
  </si>
  <si>
    <t>-308198812</t>
  </si>
  <si>
    <t>14,30+1,00+21,20+5,00+1,00</t>
  </si>
  <si>
    <t>6</t>
  </si>
  <si>
    <t>Úpravy povrchů, podlahy a osazování výplní</t>
  </si>
  <si>
    <t>622131121</t>
  </si>
  <si>
    <t>Podkladní a spojovací vrstva vnějších omítaných ploch penetrace akrylát-silikonová nanášená ručně stěn</t>
  </si>
  <si>
    <t>300414754</t>
  </si>
  <si>
    <t>21,20*8,40*2</t>
  </si>
  <si>
    <t>14,40*8,40+14,40*3,70*0,5</t>
  </si>
  <si>
    <t>14,40*3,70*0,5+14,40*0,50</t>
  </si>
  <si>
    <t>5,00*7,80*2</t>
  </si>
  <si>
    <t>14,40*7,20</t>
  </si>
  <si>
    <t>Mezisoučet</t>
  </si>
  <si>
    <t xml:space="preserve">vnější ostění </t>
  </si>
  <si>
    <t>39,00</t>
  </si>
  <si>
    <t xml:space="preserve">odpočet otvorů </t>
  </si>
  <si>
    <t>-88,44</t>
  </si>
  <si>
    <t>7</t>
  </si>
  <si>
    <t>622131121.1</t>
  </si>
  <si>
    <t>-1399163074</t>
  </si>
  <si>
    <t>622135001.1</t>
  </si>
  <si>
    <t>Vyrovnání nerovností podkladu vnějších omítaných ploch maltou, tloušťky do 10 mm vápenocementovou stěn</t>
  </si>
  <si>
    <t>-1844343296</t>
  </si>
  <si>
    <t>9</t>
  </si>
  <si>
    <t>622142001.1</t>
  </si>
  <si>
    <t>Potažení vnějších ploch pletivem v ploše nebo pruzích, na plném podkladu sklovláknitým vtlačením do tmelu stěn</t>
  </si>
  <si>
    <t>-1743840509</t>
  </si>
  <si>
    <t>10</t>
  </si>
  <si>
    <t>622135091.1</t>
  </si>
  <si>
    <t>Vyrovnání nerovností podkladu vnějších omítaných ploch tmelem, tloušťky do 2 mm Příplatek k ceně za každých dalších 5 mm tloušťky podkladní vrstvy přes 10 mm maltou vápenocementovou stěn</t>
  </si>
  <si>
    <t>703433843</t>
  </si>
  <si>
    <t>11</t>
  </si>
  <si>
    <t>622252002</t>
  </si>
  <si>
    <t>Montáž profilů kontaktního zateplení ostatních stěnových, dilatačních apod. lepených do tmelu</t>
  </si>
  <si>
    <t>1473202507</t>
  </si>
  <si>
    <t>195,00</t>
  </si>
  <si>
    <t>9,10*2+8,00*2+195,00+30,00</t>
  </si>
  <si>
    <t>9,10*2</t>
  </si>
  <si>
    <t>42,40*2</t>
  </si>
  <si>
    <t>12</t>
  </si>
  <si>
    <t>59051486</t>
  </si>
  <si>
    <t>profil rohový PVC 15x15mm s výztužnou tkaninou š 100mm pro ETICS</t>
  </si>
  <si>
    <t>1667869178</t>
  </si>
  <si>
    <t>13</t>
  </si>
  <si>
    <t>59051476</t>
  </si>
  <si>
    <t>profil začišťovací PVC 9mm s výztužnou tkaninou pro ostění ETICS</t>
  </si>
  <si>
    <t>-1644726380</t>
  </si>
  <si>
    <t>14</t>
  </si>
  <si>
    <t>59051512</t>
  </si>
  <si>
    <t>profil začišťovací s okapnicí PVC s výztužnou tkaninou pro parapet ETICS</t>
  </si>
  <si>
    <t>823332334</t>
  </si>
  <si>
    <t>42,40</t>
  </si>
  <si>
    <t>59051510</t>
  </si>
  <si>
    <t>profil začišťovací s okapnicí PVC s výztužnou tkaninou pro nadpraží ETICS</t>
  </si>
  <si>
    <t>-2078723877</t>
  </si>
  <si>
    <t>16</t>
  </si>
  <si>
    <t>59051500</t>
  </si>
  <si>
    <t>profil dilatační stěnový PVC s výztužnou tkaninou pro ETICS</t>
  </si>
  <si>
    <t>-3886685</t>
  </si>
  <si>
    <t>2*9,10</t>
  </si>
  <si>
    <t>17</t>
  </si>
  <si>
    <t>622335202</t>
  </si>
  <si>
    <t>Oprava cementové škrábané (břízolitové) omítky vnějších ploch stěn, v rozsahu opravované plochy přes 10 do 30%</t>
  </si>
  <si>
    <t>290078872</t>
  </si>
  <si>
    <t>18</t>
  </si>
  <si>
    <t>622541021.1</t>
  </si>
  <si>
    <t>Omítka tenkovrstvá silikonsilikátová vnějších ploch hydrofobní, se samočistícím účinkem probarvená, včetně penetrace podkladu zrnitá, tloušťky 2,0 mm stěn</t>
  </si>
  <si>
    <t>-217173792</t>
  </si>
  <si>
    <t>19</t>
  </si>
  <si>
    <t>629135102</t>
  </si>
  <si>
    <t>Vyrovnávací vrstva z cementové malty pod klempířskými prvky šířky přes 150 do 300 mm</t>
  </si>
  <si>
    <t>-1235504813</t>
  </si>
  <si>
    <t>42,80</t>
  </si>
  <si>
    <t>20</t>
  </si>
  <si>
    <t>629991001</t>
  </si>
  <si>
    <t>Zakrytí vnějších ploch před znečištěním včetně pozdějšího odkrytí ploch podélných rovných (např. chodníků) fólií položenou volně</t>
  </si>
  <si>
    <t>-715998657</t>
  </si>
  <si>
    <t>69311101</t>
  </si>
  <si>
    <t>geotextilie netkaná separační, filtrační, ochranná s převahou recyklovaných PES vláken 300g/m3</t>
  </si>
  <si>
    <t>CS ÚRS 2019 01</t>
  </si>
  <si>
    <t>-751850947</t>
  </si>
  <si>
    <t>270</t>
  </si>
  <si>
    <t>22</t>
  </si>
  <si>
    <t>629991011</t>
  </si>
  <si>
    <t>Zakrytí vnějších ploch před znečištěním včetně pozdějšího odkrytí výplní otvorů a svislých ploch fólií přilepenou lepící páskou</t>
  </si>
  <si>
    <t>1531392211</t>
  </si>
  <si>
    <t>88,40</t>
  </si>
  <si>
    <t>23</t>
  </si>
  <si>
    <t>629995101</t>
  </si>
  <si>
    <t>Očištění vnějších ploch tlakovou vodou omytím</t>
  </si>
  <si>
    <t>-251687939</t>
  </si>
  <si>
    <t>24</t>
  </si>
  <si>
    <t>629999031</t>
  </si>
  <si>
    <t>Příplatky k cenám úprav vnějších povrchů za zvýšenou pracnost při provádění prací menšího rozsahu omítané plochy s podílem otvorů v ploše fasády přes 45 do 65 %</t>
  </si>
  <si>
    <t>-1930240843</t>
  </si>
  <si>
    <t>25</t>
  </si>
  <si>
    <t>637211122</t>
  </si>
  <si>
    <t>Okapový chodník z dlaždic betonových se zalitím spár cementovou maltou do písku, tl. dlaždic 60 mm</t>
  </si>
  <si>
    <t>-1090009708</t>
  </si>
  <si>
    <t xml:space="preserve">na šířku 0,5  - v zeleni </t>
  </si>
  <si>
    <t>(21,20+6,50)*0,50</t>
  </si>
  <si>
    <t>Ostatní konstrukce a práce, bourání</t>
  </si>
  <si>
    <t>26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</si>
  <si>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</si>
  <si>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</si>
  <si>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-1067627378</t>
  </si>
  <si>
    <t>18,30+1,00+7,90</t>
  </si>
  <si>
    <t>27</t>
  </si>
  <si>
    <t>59217017</t>
  </si>
  <si>
    <t>obrubník betonový chodníkový 1000x100x250mm</t>
  </si>
  <si>
    <t>453814297</t>
  </si>
  <si>
    <t>28</t>
  </si>
  <si>
    <t>919735112</t>
  </si>
  <si>
    <t>Řezání stávajícího živičného krytu nebo podkladu hloubky přes 50 do 100 mm</t>
  </si>
  <si>
    <t>-1110975880</t>
  </si>
  <si>
    <t>29</t>
  </si>
  <si>
    <t>941211111</t>
  </si>
  <si>
    <t>Montáž lešení řadového rámového lehkého pracovního s podlahami s provozním zatížením tř. 3 do 200 kg/m2 šířky tř. SW06 přes 0,6 do 0,9 m, výšky do 10 m</t>
  </si>
  <si>
    <t>1668358524</t>
  </si>
  <si>
    <t>(21,20+1,50)*9,50*2</t>
  </si>
  <si>
    <t>(5,00+1,50)*9,00*2</t>
  </si>
  <si>
    <t>14,40*8,00+14,4*4,50*0,5</t>
  </si>
  <si>
    <t>14,40*9,00+14,40*4,00*0,50</t>
  </si>
  <si>
    <t>30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</si>
  <si>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</si>
  <si>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</si>
  <si>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1305385974</t>
  </si>
  <si>
    <t xml:space="preserve">leseni </t>
  </si>
  <si>
    <t>854,3*45 'Přepočtené koeficientem množství</t>
  </si>
  <si>
    <t>31</t>
  </si>
  <si>
    <t>941211811</t>
  </si>
  <si>
    <t>Demontáž lešení řadového rámového lehkého pracovního s provozním zatížením tř. 3 do 200 kg/m2 šířky tř. SW06 přes 0,6 do 0,9 m, výšky do 10 m</t>
  </si>
  <si>
    <t>1378615504</t>
  </si>
  <si>
    <t>32</t>
  </si>
  <si>
    <t>974031132</t>
  </si>
  <si>
    <t>Vysekání rýh ve zdivu cihelném na maltu vápennou nebo vápenocementovou do hl. 50 mm a šířky do 70 mm</t>
  </si>
  <si>
    <t>1524906809</t>
  </si>
  <si>
    <t>7,00</t>
  </si>
  <si>
    <t>10,00</t>
  </si>
  <si>
    <t>26,00</t>
  </si>
  <si>
    <t>33</t>
  </si>
  <si>
    <t>978036141</t>
  </si>
  <si>
    <t>Otlučení cementových omítek vnějších ploch s vyškrabáním spar zdiva a s očištěním povrchu, v rozsahu přes 20 do 30 %</t>
  </si>
  <si>
    <t>-706119544</t>
  </si>
  <si>
    <t>997</t>
  </si>
  <si>
    <t>Přesun sutě</t>
  </si>
  <si>
    <t>34</t>
  </si>
  <si>
    <t>997013151</t>
  </si>
  <si>
    <t>Vnitrostaveništní doprava suti a vybouraných hmot vodorovně do 50 m svisle s omezením mechanizace pro budovy a haly výšky do 6 m</t>
  </si>
  <si>
    <t>t</t>
  </si>
  <si>
    <t>-633606567</t>
  </si>
  <si>
    <t>35</t>
  </si>
  <si>
    <t>997013501</t>
  </si>
  <si>
    <t>Odvoz suti a vybouraných hmot na skládku nebo meziskládku se složením, na vzdálenost do 1 km</t>
  </si>
  <si>
    <t>-1186190367</t>
  </si>
  <si>
    <t>36</t>
  </si>
  <si>
    <t>997013509</t>
  </si>
  <si>
    <t>Odvoz suti a vybouraných hmot na skládku nebo meziskládku se složením, na vzdálenost Příplatek k ceně za každý další i započatý 1 km přes 1 km</t>
  </si>
  <si>
    <t>1767253471</t>
  </si>
  <si>
    <t>20*15 'Přepočtené koeficientem množství</t>
  </si>
  <si>
    <t>37</t>
  </si>
  <si>
    <t>997013645</t>
  </si>
  <si>
    <t>Poplatek za uložení stavebního odpadu na skládce (skládkovné) asfaltového bez obsahu dehtu zatříděného do Katalogu odpadů pod kódem 17 03 02</t>
  </si>
  <si>
    <t>-2026045381</t>
  </si>
  <si>
    <t>3,139</t>
  </si>
  <si>
    <t>38</t>
  </si>
  <si>
    <t>997013801</t>
  </si>
  <si>
    <t>Poplatek za uložení stavebního odpadu na skládce (skládkovné) z prostého betonu zatříděného do Katalogu odpadů pod kódem 170 101</t>
  </si>
  <si>
    <t>1494182319</t>
  </si>
  <si>
    <t>14,63</t>
  </si>
  <si>
    <t>998</t>
  </si>
  <si>
    <t>Přesun hmot</t>
  </si>
  <si>
    <t>39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</si>
  <si>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</si>
  <si>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</si>
  <si>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-1392384028</t>
  </si>
  <si>
    <t>78,00</t>
  </si>
  <si>
    <t>PSV</t>
  </si>
  <si>
    <t>Práce a dodávky PSV</t>
  </si>
  <si>
    <t>762</t>
  </si>
  <si>
    <t>Konstrukce tesařské</t>
  </si>
  <si>
    <t>40</t>
  </si>
  <si>
    <t>762132811</t>
  </si>
  <si>
    <t>Demontáž bednění svislých stěn a nadstřešních stěn z jednostranně hoblovaných prken</t>
  </si>
  <si>
    <t>649269014</t>
  </si>
  <si>
    <t>2*8,570*1,20*2</t>
  </si>
  <si>
    <t>41</t>
  </si>
  <si>
    <t>762331812</t>
  </si>
  <si>
    <t>Demontáž vázaných konstrukcí krovů sklonu do 60° z hranolů, hranolků, fošen, průřezové plochy přes 120 do 224 cm2</t>
  </si>
  <si>
    <t>-1936018517</t>
  </si>
  <si>
    <t>42</t>
  </si>
  <si>
    <t>762341650</t>
  </si>
  <si>
    <t>Bednění a laťování montáž bednění štítových okapových říms, krajnic, závětrných prken a žaluzií ve spádu nebo rovnoběžně s okapem z prken hoblovaných</t>
  </si>
  <si>
    <t>-192044592</t>
  </si>
  <si>
    <t>43</t>
  </si>
  <si>
    <t>61191173</t>
  </si>
  <si>
    <t>palubky obkladové smrk profil klasický 19x121mm jakost A/B</t>
  </si>
  <si>
    <t>-1978000790</t>
  </si>
  <si>
    <t>44</t>
  </si>
  <si>
    <t>762342214</t>
  </si>
  <si>
    <t>Bednění a laťování montáž laťování střech jednoduchých sklonu do 60° při osové vzdálenosti latí přes 150 do 360 mm</t>
  </si>
  <si>
    <t>1486650637</t>
  </si>
  <si>
    <t>45</t>
  </si>
  <si>
    <t>60514101</t>
  </si>
  <si>
    <t>řezivo jehličnaté lať 10-25cm2</t>
  </si>
  <si>
    <t>m3</t>
  </si>
  <si>
    <t>220032918</t>
  </si>
  <si>
    <t>2*8,570*1,20*2 *3,50*0,040*0,06</t>
  </si>
  <si>
    <t>46</t>
  </si>
  <si>
    <t>762342441</t>
  </si>
  <si>
    <t>Bednění a laťování montáž lišt trojúhelníkových nebo kontralatí</t>
  </si>
  <si>
    <t>126227446</t>
  </si>
  <si>
    <t>3*8,6*4</t>
  </si>
  <si>
    <t>47</t>
  </si>
  <si>
    <t>-1702723747</t>
  </si>
  <si>
    <t>103,20*0,040*0,06</t>
  </si>
  <si>
    <t>0,248*1,1 'Přepočtené koeficientem množství</t>
  </si>
  <si>
    <t>48</t>
  </si>
  <si>
    <t>762342812</t>
  </si>
  <si>
    <t>Demontáž bednění a laťování laťování střech sklonu do 60° se všemi nadstřešními konstrukcemi, z latí průřezové plochy do 25 cm2 při osové vzdálenosti přes 0,22 do 0,50 m</t>
  </si>
  <si>
    <t>-622560265</t>
  </si>
  <si>
    <t>49</t>
  </si>
  <si>
    <t>60512136</t>
  </si>
  <si>
    <t>hranol stavební řezivo průřezu do 288cm2 dl 6-8m</t>
  </si>
  <si>
    <t>1369579813</t>
  </si>
  <si>
    <t>78,80*0,14*0,18</t>
  </si>
  <si>
    <t>50</t>
  </si>
  <si>
    <t>762713231</t>
  </si>
  <si>
    <t>Montáž prostorových vázaných konstrukcí z řeziva hoblovaného s použitím ocelových spojek (spojky ve specifikaci), průřezové plochy přes 224 do 288 cm2</t>
  </si>
  <si>
    <t>-2048666340</t>
  </si>
  <si>
    <t>2*8,60*4</t>
  </si>
  <si>
    <t>4*2,50</t>
  </si>
  <si>
    <t>51</t>
  </si>
  <si>
    <t>998762102</t>
  </si>
  <si>
    <t>Přesun hmot pro konstrukce tesařské stanovený z hmotnosti přesunovaného materiálu vodorovná dopravní vzdálenost do 50 m v objektech výšky přes 6 do 12 m</t>
  </si>
  <si>
    <t>394309230</t>
  </si>
  <si>
    <t>764</t>
  </si>
  <si>
    <t>Konstrukce klempířské</t>
  </si>
  <si>
    <t>52</t>
  </si>
  <si>
    <t>764002801</t>
  </si>
  <si>
    <t>Demontáž klempířských konstrukcí závětrné lišty do suti</t>
  </si>
  <si>
    <t>1218940815</t>
  </si>
  <si>
    <t>2*8,60*2</t>
  </si>
  <si>
    <t>2*5,55</t>
  </si>
  <si>
    <t>53</t>
  </si>
  <si>
    <t>764002851</t>
  </si>
  <si>
    <t>Demontáž klempířských konstrukcí oplechování parapetů do suti</t>
  </si>
  <si>
    <t>375212959</t>
  </si>
  <si>
    <t>54</t>
  </si>
  <si>
    <t>764004801</t>
  </si>
  <si>
    <t>Demontáž klempířských konstrukcí žlabu podokapního do suti</t>
  </si>
  <si>
    <t>1678893045</t>
  </si>
  <si>
    <t>2*23,00+14,50</t>
  </si>
  <si>
    <t>55</t>
  </si>
  <si>
    <t>764004861</t>
  </si>
  <si>
    <t>Demontáž klempířských konstrukcí svodu do suti</t>
  </si>
  <si>
    <t>533651412</t>
  </si>
  <si>
    <t>8,00</t>
  </si>
  <si>
    <t>56</t>
  </si>
  <si>
    <t>764011623</t>
  </si>
  <si>
    <t>Dilatační lišta z pozinkovaného plechu s povrchovou úpravou připojovací, včetně tmelení rš 150 mm</t>
  </si>
  <si>
    <t>-1957556277</t>
  </si>
  <si>
    <t>14,40</t>
  </si>
  <si>
    <t>57</t>
  </si>
  <si>
    <t>764213456</t>
  </si>
  <si>
    <t>Oplechování střešních prvků z pozinkovaného plechu sněhový zachytávač průbežný dvoutrubkový</t>
  </si>
  <si>
    <t>-1996402558</t>
  </si>
  <si>
    <t>2*28,00</t>
  </si>
  <si>
    <t>58</t>
  </si>
  <si>
    <t>764216646</t>
  </si>
  <si>
    <t>Oplechování parapetů z pozinkovaného plechu s povrchovou úpravou rovných celoplošně lepené, bez rohů rš 500 mm</t>
  </si>
  <si>
    <t>633279174</t>
  </si>
  <si>
    <t>59</t>
  </si>
  <si>
    <t>764511602</t>
  </si>
  <si>
    <t>Žlab podokapní z pozinkovaného plechu s povrchovou úpravou včetně háků a čel půlkruhový rš 330 mm</t>
  </si>
  <si>
    <t>-355499352</t>
  </si>
  <si>
    <t>60</t>
  </si>
  <si>
    <t>764518623</t>
  </si>
  <si>
    <t>Svod z pozinkovaného plechu s upraveným povrchem včetně objímek, kolen a odskoků kruhový, průměru 120 mm</t>
  </si>
  <si>
    <t>503671386</t>
  </si>
  <si>
    <t>61</t>
  </si>
  <si>
    <t>998764102</t>
  </si>
  <si>
    <t>Přesun hmot pro konstrukce klempířské stanovený z hmotnosti přesunovaného materiálu vodorovná dopravní vzdálenost do 50 m v objektech výšky přes 6 do 12 m</t>
  </si>
  <si>
    <t>-1422262209</t>
  </si>
  <si>
    <t>765</t>
  </si>
  <si>
    <t>Krytina skládaná</t>
  </si>
  <si>
    <t>62</t>
  </si>
  <si>
    <t>765121014</t>
  </si>
  <si>
    <t>Montáž krytiny betonové sklonu do 30° drážkové na sucho, počet kusů přes 8 do 10 ks/m2</t>
  </si>
  <si>
    <t>-391224463</t>
  </si>
  <si>
    <t>63</t>
  </si>
  <si>
    <t>765121802</t>
  </si>
  <si>
    <t>Demontáž krytiny betonové na sucho, sklonu do 30° k dalšímu použití</t>
  </si>
  <si>
    <t>1449042587</t>
  </si>
  <si>
    <t>64</t>
  </si>
  <si>
    <t>765191023</t>
  </si>
  <si>
    <t>Montáž pojistné hydroizolační nebo parotěsné fólie kladené ve sklonu přes 20° s lepenými přesahy na bednění nebo tepelnou izolaci</t>
  </si>
  <si>
    <t>-1726857934</t>
  </si>
  <si>
    <t>65</t>
  </si>
  <si>
    <t>28329036</t>
  </si>
  <si>
    <t>fólie kontaktní difuzně propustná pro doplňkovou hydroizolační vrstvu, třívrstvá mikroporézní PP 150g/m2 s integrovanou samolepící páskou</t>
  </si>
  <si>
    <t>1561552740</t>
  </si>
  <si>
    <t>41,136*1,1 'Přepočtené koeficientem množství</t>
  </si>
  <si>
    <t>66</t>
  </si>
  <si>
    <t>998765102</t>
  </si>
  <si>
    <t>Přesun hmot pro krytiny skládané stanovený z hmotnosti přesunovaného materiálu vodorovná dopravní vzdálenost do 50 m na objektech výšky přes 6 do 12 m</t>
  </si>
  <si>
    <t>-671812070</t>
  </si>
  <si>
    <t>767</t>
  </si>
  <si>
    <t>Konstrukce zámečnické</t>
  </si>
  <si>
    <t>67</t>
  </si>
  <si>
    <t>767415811</t>
  </si>
  <si>
    <t>Demontáž vnějšího obkladu skládaného pláště plechem tvarovaným výšky budovy do 6 m, uchyceným nýtováním</t>
  </si>
  <si>
    <t>1005306181</t>
  </si>
  <si>
    <t>81,20*0,50</t>
  </si>
  <si>
    <t>68</t>
  </si>
  <si>
    <t>767423121</t>
  </si>
  <si>
    <t>Montáž fasádních kovových obkladů kovová fasáda montáž doplňků oplechování soklu</t>
  </si>
  <si>
    <t>-1927344492</t>
  </si>
  <si>
    <t>14,40*2+2*5,00+2*21,20</t>
  </si>
  <si>
    <t>69</t>
  </si>
  <si>
    <t>764214603.1</t>
  </si>
  <si>
    <t>Oplechování horních ploch zdí a nadezdívek (atik) z pozinkovaného plechu s povrchovou úpravou mechanicky kotvené rš 250 mm</t>
  </si>
  <si>
    <t>-1431898726</t>
  </si>
  <si>
    <t>81,20</t>
  </si>
  <si>
    <t>70</t>
  </si>
  <si>
    <t>767.1</t>
  </si>
  <si>
    <t xml:space="preserve">materiál  sokl plech </t>
  </si>
  <si>
    <t>615966797</t>
  </si>
  <si>
    <t>81,20*0,5</t>
  </si>
  <si>
    <t>71</t>
  </si>
  <si>
    <t>998767102</t>
  </si>
  <si>
    <t>Přesun hmot pro zámečnické konstrukce stanovený z hmotnosti přesunovaného materiálu vodorovná dopravní vzdálenost do 50 m v objektech výšky přes 6 do 12 m</t>
  </si>
  <si>
    <t>351981419</t>
  </si>
  <si>
    <t>783</t>
  </si>
  <si>
    <t>Dokončovací práce - nátěry</t>
  </si>
  <si>
    <t>72</t>
  </si>
  <si>
    <t>783201201</t>
  </si>
  <si>
    <t>Příprava podkladu tesařských konstrukcí před provedením nátěru broušení</t>
  </si>
  <si>
    <t>1424131872</t>
  </si>
  <si>
    <t xml:space="preserve">podbíjení </t>
  </si>
  <si>
    <t>22,20*2*1,00</t>
  </si>
  <si>
    <t>4*8,60*0,60</t>
  </si>
  <si>
    <t>14,40*0,80</t>
  </si>
  <si>
    <t>73</t>
  </si>
  <si>
    <t>783214101</t>
  </si>
  <si>
    <t>Základní nátěr tesařských konstrukcí jednonásobný syntetický</t>
  </si>
  <si>
    <t>32270413</t>
  </si>
  <si>
    <t>74</t>
  </si>
  <si>
    <t>783217101</t>
  </si>
  <si>
    <t>Krycí nátěr tesařských konstrukcí jednonásobný syntetický</t>
  </si>
  <si>
    <t>175753486</t>
  </si>
  <si>
    <t>75</t>
  </si>
  <si>
    <t>783301313</t>
  </si>
  <si>
    <t>Příprava podkladu zámečnických konstrukcí před provedením nátěru odmaštění odmašťovačem ředidlovým</t>
  </si>
  <si>
    <t>2143902340</t>
  </si>
  <si>
    <t xml:space="preserve">konzoly - odhad </t>
  </si>
  <si>
    <t>5,00</t>
  </si>
  <si>
    <t>76</t>
  </si>
  <si>
    <t>783314101</t>
  </si>
  <si>
    <t>Základní nátěr zámečnických konstrukcí jednonásobný syntetický</t>
  </si>
  <si>
    <t>-958587549</t>
  </si>
  <si>
    <t>77</t>
  </si>
  <si>
    <t>783315101</t>
  </si>
  <si>
    <t>Mezinátěr zámečnických konstrukcí jednonásobný syntetický standardní</t>
  </si>
  <si>
    <t>-1797393266</t>
  </si>
  <si>
    <t>78</t>
  </si>
  <si>
    <t>783317101</t>
  </si>
  <si>
    <t>Krycí nátěr (email) zámečnických konstrukcí jednonásobný syntetický standardní</t>
  </si>
  <si>
    <t>72196823</t>
  </si>
  <si>
    <t>OST</t>
  </si>
  <si>
    <t>Ostatní</t>
  </si>
  <si>
    <t>79</t>
  </si>
  <si>
    <t>ost 2</t>
  </si>
  <si>
    <t xml:space="preserve">doplnkové konstrukce , přístřešky </t>
  </si>
  <si>
    <t>hod</t>
  </si>
  <si>
    <t>512</t>
  </si>
  <si>
    <t>-2034764881</t>
  </si>
  <si>
    <t>80</t>
  </si>
  <si>
    <t>ost 3</t>
  </si>
  <si>
    <t xml:space="preserve">oprava kanalizace dešť </t>
  </si>
  <si>
    <t xml:space="preserve">hod </t>
  </si>
  <si>
    <t>-1294030788</t>
  </si>
  <si>
    <t>81</t>
  </si>
  <si>
    <t>ost 4</t>
  </si>
  <si>
    <t xml:space="preserve">odtstranění nepotřebných konzol </t>
  </si>
  <si>
    <t>1405182009</t>
  </si>
  <si>
    <t>82</t>
  </si>
  <si>
    <t>ost 5</t>
  </si>
  <si>
    <t xml:space="preserve">zabezpečení slaboproud.vedení na stěně -do drážky,ohebné PVC trubky </t>
  </si>
  <si>
    <t>kpl</t>
  </si>
  <si>
    <t>569392192</t>
  </si>
  <si>
    <t>83</t>
  </si>
  <si>
    <t>ost 6</t>
  </si>
  <si>
    <t xml:space="preserve">dmtz a zpětná mtz hromosvodu </t>
  </si>
  <si>
    <t>1955470283</t>
  </si>
  <si>
    <t>SEZNAM FIGUR</t>
  </si>
  <si>
    <t>Výměra</t>
  </si>
  <si>
    <t>Použití figury:</t>
  </si>
  <si>
    <t>Montáž lešení řadového rámového lehkého zatížení do 200 kg/m2 š do 0,9 m v do 10 m</t>
  </si>
  <si>
    <t>Příplatek k lešení řadovému rámovému lehkému š 0,9 m v do 25 m za první a ZKD den použití</t>
  </si>
  <si>
    <t>Demontáž lešení řadového rámového lehkého zatížení do 200 kg/m2 š do 0,9 m v do 10 m</t>
  </si>
  <si>
    <t>Penetrační disperzní nátěr vnějších stěn nanášený ručně</t>
  </si>
  <si>
    <t>Vyrovnání podkladu vnějších stěn maltou vápenocementovou tl do 10 mm</t>
  </si>
  <si>
    <t>Příplatek k vyrovnání vnějších stěn maltou vápenocementovou za každých dalších 5 mm tl</t>
  </si>
  <si>
    <t>Potažení vnějších stěn sklovláknitým pletivem vtlačeným do tenkovrstvé hmoty</t>
  </si>
  <si>
    <t>Oprava cementové škrábané omítky vnějších stěn v rozsahu do 30%</t>
  </si>
  <si>
    <t>Tenkovrstvá silikonsilikátová zrnitá omítka tl. 2,0 mm včetně penetrace vnějších stěn</t>
  </si>
  <si>
    <t>Očištění vnějších ploch tlakovou vodou</t>
  </si>
  <si>
    <t>Příplatek k omítce vnějších povrchů za zvýšenou pracnost při ploše otvorů přes 45 do 65 %</t>
  </si>
  <si>
    <t>Otlučení (osekání) cementových omítek vnějších ploch v rozsahu do 30 %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</si>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</sst>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20-18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STAVEBNÍ ´PRAVY - OPRAVA FASÁDY - BUDOVA D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NOVÝ JIČÍN ŽILINA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16. 4. 2020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SŠTaZ Nový Jičín , příspěvková organizace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 xml:space="preserve">PETŘKOVSKÝ / GaP inženýring s.r.o. 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PETŘKOVSKÝ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73</v>
      </c>
      <c r="BT54" s="111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24.75" customHeight="1">
      <c r="A55" s="112" t="s">
        <v>77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'20-18 - STAVEBNÍ ´PRAVY -...'!J28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'20-18 - STAVEBNÍ ´PRAVY -...'!P87</f>
        <v>0</v>
      </c>
      <c r="AV55" s="121">
        <f>'20-18 - STAVEBNÍ ´PRAVY -...'!J31</f>
        <v>0</v>
      </c>
      <c r="AW55" s="121">
        <f>'20-18 - STAVEBNÍ ´PRAVY -...'!J32</f>
        <v>0</v>
      </c>
      <c r="AX55" s="121">
        <f>'20-18 - STAVEBNÍ ´PRAVY -...'!J33</f>
        <v>0</v>
      </c>
      <c r="AY55" s="121">
        <f>'20-18 - STAVEBNÍ ´PRAVY -...'!J34</f>
        <v>0</v>
      </c>
      <c r="AZ55" s="121">
        <f>'20-18 - STAVEBNÍ ´PRAVY -...'!F31</f>
        <v>0</v>
      </c>
      <c r="BA55" s="121">
        <f>'20-18 - STAVEBNÍ ´PRAVY -...'!F32</f>
        <v>0</v>
      </c>
      <c r="BB55" s="121">
        <f>'20-18 - STAVEBNÍ ´PRAVY -...'!F33</f>
        <v>0</v>
      </c>
      <c r="BC55" s="121">
        <f>'20-18 - STAVEBNÍ ´PRAVY -...'!F34</f>
        <v>0</v>
      </c>
      <c r="BD55" s="123">
        <f>'20-18 - STAVEBNÍ ´PRAVY -...'!F35</f>
        <v>0</v>
      </c>
      <c r="BE55" s="7"/>
      <c r="BT55" s="124" t="s">
        <v>79</v>
      </c>
      <c r="BU55" s="124" t="s">
        <v>80</v>
      </c>
      <c r="BV55" s="124" t="s">
        <v>75</v>
      </c>
      <c r="BW55" s="124" t="s">
        <v>5</v>
      </c>
      <c r="BX55" s="124" t="s">
        <v>76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g7RAOgtmg02ONxKgWCeFmdF2pNcda91A2hWaSqrSZ/lX0n1SefGOCU3u1kHCX9a8iHReHD1pYupyS7h4gUJv4A==" hashValue="6G3VE/MJAcpWV1A9XrdnE+OQBJjr8PDm/R2ZYfvTvw9hWeRfzkxuHpfT6YocyF0MQX8ttuEHrlXtsVSHVlAOR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-18 - STAVEBNÍ ´PRAVY 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  <c r="AZ2" s="126" t="s">
        <v>81</v>
      </c>
      <c r="BA2" s="126" t="s">
        <v>82</v>
      </c>
      <c r="BB2" s="126" t="s">
        <v>83</v>
      </c>
      <c r="BC2" s="126" t="s">
        <v>84</v>
      </c>
      <c r="BD2" s="12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22"/>
      <c r="AT3" s="19" t="s">
        <v>85</v>
      </c>
      <c r="AZ3" s="126" t="s">
        <v>86</v>
      </c>
      <c r="BA3" s="126" t="s">
        <v>87</v>
      </c>
      <c r="BB3" s="126" t="s">
        <v>83</v>
      </c>
      <c r="BC3" s="126" t="s">
        <v>88</v>
      </c>
      <c r="BD3" s="126" t="s">
        <v>85</v>
      </c>
    </row>
    <row r="4" s="1" customFormat="1" ht="24.96" customHeight="1">
      <c r="B4" s="22"/>
      <c r="D4" s="130" t="s">
        <v>89</v>
      </c>
      <c r="I4" s="125"/>
      <c r="L4" s="22"/>
      <c r="M4" s="131" t="s">
        <v>10</v>
      </c>
      <c r="AT4" s="19" t="s">
        <v>4</v>
      </c>
    </row>
    <row r="5" s="1" customFormat="1" ht="6.96" customHeight="1">
      <c r="B5" s="22"/>
      <c r="I5" s="125"/>
      <c r="L5" s="22"/>
    </row>
    <row r="6" s="2" customFormat="1" ht="12" customHeight="1">
      <c r="A6" s="40"/>
      <c r="B6" s="46"/>
      <c r="C6" s="40"/>
      <c r="D6" s="132" t="s">
        <v>16</v>
      </c>
      <c r="E6" s="40"/>
      <c r="F6" s="40"/>
      <c r="G6" s="40"/>
      <c r="H6" s="40"/>
      <c r="I6" s="133"/>
      <c r="J6" s="40"/>
      <c r="K6" s="40"/>
      <c r="L6" s="134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5" t="s">
        <v>17</v>
      </c>
      <c r="F7" s="40"/>
      <c r="G7" s="40"/>
      <c r="H7" s="40"/>
      <c r="I7" s="133"/>
      <c r="J7" s="40"/>
      <c r="K7" s="40"/>
      <c r="L7" s="134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133"/>
      <c r="J8" s="40"/>
      <c r="K8" s="40"/>
      <c r="L8" s="134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32" t="s">
        <v>18</v>
      </c>
      <c r="E9" s="40"/>
      <c r="F9" s="136" t="s">
        <v>19</v>
      </c>
      <c r="G9" s="40"/>
      <c r="H9" s="40"/>
      <c r="I9" s="137" t="s">
        <v>20</v>
      </c>
      <c r="J9" s="136" t="s">
        <v>19</v>
      </c>
      <c r="K9" s="40"/>
      <c r="L9" s="134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32" t="s">
        <v>21</v>
      </c>
      <c r="E10" s="40"/>
      <c r="F10" s="136" t="s">
        <v>22</v>
      </c>
      <c r="G10" s="40"/>
      <c r="H10" s="40"/>
      <c r="I10" s="137" t="s">
        <v>23</v>
      </c>
      <c r="J10" s="138" t="str">
        <f>'Rekapitulace stavby'!AN8</f>
        <v>16. 4. 2020</v>
      </c>
      <c r="K10" s="40"/>
      <c r="L10" s="134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133"/>
      <c r="J11" s="40"/>
      <c r="K11" s="40"/>
      <c r="L11" s="134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2" t="s">
        <v>25</v>
      </c>
      <c r="E12" s="40"/>
      <c r="F12" s="40"/>
      <c r="G12" s="40"/>
      <c r="H12" s="40"/>
      <c r="I12" s="137" t="s">
        <v>26</v>
      </c>
      <c r="J12" s="136" t="s">
        <v>27</v>
      </c>
      <c r="K12" s="40"/>
      <c r="L12" s="134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6" t="s">
        <v>28</v>
      </c>
      <c r="F13" s="40"/>
      <c r="G13" s="40"/>
      <c r="H13" s="40"/>
      <c r="I13" s="137" t="s">
        <v>29</v>
      </c>
      <c r="J13" s="136" t="s">
        <v>19</v>
      </c>
      <c r="K13" s="40"/>
      <c r="L13" s="134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133"/>
      <c r="J14" s="40"/>
      <c r="K14" s="40"/>
      <c r="L14" s="134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32" t="s">
        <v>30</v>
      </c>
      <c r="E15" s="40"/>
      <c r="F15" s="40"/>
      <c r="G15" s="40"/>
      <c r="H15" s="40"/>
      <c r="I15" s="137" t="s">
        <v>26</v>
      </c>
      <c r="J15" s="35" t="str">
        <f>'Rekapitulace stavby'!AN13</f>
        <v>Vyplň údaj</v>
      </c>
      <c r="K15" s="40"/>
      <c r="L15" s="134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6"/>
      <c r="G16" s="136"/>
      <c r="H16" s="136"/>
      <c r="I16" s="137" t="s">
        <v>29</v>
      </c>
      <c r="J16" s="35" t="str">
        <f>'Rekapitulace stavby'!AN14</f>
        <v>Vyplň údaj</v>
      </c>
      <c r="K16" s="40"/>
      <c r="L16" s="134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133"/>
      <c r="J17" s="40"/>
      <c r="K17" s="40"/>
      <c r="L17" s="134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32" t="s">
        <v>32</v>
      </c>
      <c r="E18" s="40"/>
      <c r="F18" s="40"/>
      <c r="G18" s="40"/>
      <c r="H18" s="40"/>
      <c r="I18" s="137" t="s">
        <v>26</v>
      </c>
      <c r="J18" s="136" t="s">
        <v>33</v>
      </c>
      <c r="K18" s="40"/>
      <c r="L18" s="134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6" t="s">
        <v>34</v>
      </c>
      <c r="F19" s="40"/>
      <c r="G19" s="40"/>
      <c r="H19" s="40"/>
      <c r="I19" s="137" t="s">
        <v>29</v>
      </c>
      <c r="J19" s="136" t="s">
        <v>19</v>
      </c>
      <c r="K19" s="40"/>
      <c r="L19" s="134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133"/>
      <c r="J20" s="40"/>
      <c r="K20" s="40"/>
      <c r="L20" s="134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32" t="s">
        <v>36</v>
      </c>
      <c r="E21" s="40"/>
      <c r="F21" s="40"/>
      <c r="G21" s="40"/>
      <c r="H21" s="40"/>
      <c r="I21" s="137" t="s">
        <v>26</v>
      </c>
      <c r="J21" s="136" t="s">
        <v>33</v>
      </c>
      <c r="K21" s="40"/>
      <c r="L21" s="134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6" t="s">
        <v>37</v>
      </c>
      <c r="F22" s="40"/>
      <c r="G22" s="40"/>
      <c r="H22" s="40"/>
      <c r="I22" s="137" t="s">
        <v>29</v>
      </c>
      <c r="J22" s="136" t="s">
        <v>19</v>
      </c>
      <c r="K22" s="40"/>
      <c r="L22" s="134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133"/>
      <c r="J23" s="40"/>
      <c r="K23" s="40"/>
      <c r="L23" s="134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32" t="s">
        <v>38</v>
      </c>
      <c r="E24" s="40"/>
      <c r="F24" s="40"/>
      <c r="G24" s="40"/>
      <c r="H24" s="40"/>
      <c r="I24" s="133"/>
      <c r="J24" s="40"/>
      <c r="K24" s="40"/>
      <c r="L24" s="134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83.25" customHeight="1">
      <c r="A25" s="139"/>
      <c r="B25" s="140"/>
      <c r="C25" s="139"/>
      <c r="D25" s="139"/>
      <c r="E25" s="141" t="s">
        <v>39</v>
      </c>
      <c r="F25" s="141"/>
      <c r="G25" s="141"/>
      <c r="H25" s="141"/>
      <c r="I25" s="142"/>
      <c r="J25" s="139"/>
      <c r="K25" s="139"/>
      <c r="L25" s="143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133"/>
      <c r="J26" s="40"/>
      <c r="K26" s="40"/>
      <c r="L26" s="134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44"/>
      <c r="E27" s="144"/>
      <c r="F27" s="144"/>
      <c r="G27" s="144"/>
      <c r="H27" s="144"/>
      <c r="I27" s="145"/>
      <c r="J27" s="144"/>
      <c r="K27" s="144"/>
      <c r="L27" s="134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46" t="s">
        <v>40</v>
      </c>
      <c r="E28" s="40"/>
      <c r="F28" s="40"/>
      <c r="G28" s="40"/>
      <c r="H28" s="40"/>
      <c r="I28" s="133"/>
      <c r="J28" s="147">
        <f>ROUND(J87, 2)</f>
        <v>0</v>
      </c>
      <c r="K28" s="40"/>
      <c r="L28" s="134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5"/>
      <c r="J29" s="144"/>
      <c r="K29" s="144"/>
      <c r="L29" s="134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8" t="s">
        <v>42</v>
      </c>
      <c r="G30" s="40"/>
      <c r="H30" s="40"/>
      <c r="I30" s="149" t="s">
        <v>41</v>
      </c>
      <c r="J30" s="148" t="s">
        <v>43</v>
      </c>
      <c r="K30" s="40"/>
      <c r="L30" s="134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50" t="s">
        <v>44</v>
      </c>
      <c r="E31" s="132" t="s">
        <v>45</v>
      </c>
      <c r="F31" s="151">
        <f>ROUND((SUM(BE87:BE329)),  2)</f>
        <v>0</v>
      </c>
      <c r="G31" s="40"/>
      <c r="H31" s="40"/>
      <c r="I31" s="152">
        <v>0.20999999999999999</v>
      </c>
      <c r="J31" s="151">
        <f>ROUND(((SUM(BE87:BE329))*I31),  2)</f>
        <v>0</v>
      </c>
      <c r="K31" s="40"/>
      <c r="L31" s="134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32" t="s">
        <v>46</v>
      </c>
      <c r="F32" s="151">
        <f>ROUND((SUM(BF87:BF329)),  2)</f>
        <v>0</v>
      </c>
      <c r="G32" s="40"/>
      <c r="H32" s="40"/>
      <c r="I32" s="152">
        <v>0.14999999999999999</v>
      </c>
      <c r="J32" s="151">
        <f>ROUND(((SUM(BF87:BF329))*I32),  2)</f>
        <v>0</v>
      </c>
      <c r="K32" s="40"/>
      <c r="L32" s="134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32" t="s">
        <v>47</v>
      </c>
      <c r="F33" s="151">
        <f>ROUND((SUM(BG87:BG329)),  2)</f>
        <v>0</v>
      </c>
      <c r="G33" s="40"/>
      <c r="H33" s="40"/>
      <c r="I33" s="152">
        <v>0.20999999999999999</v>
      </c>
      <c r="J33" s="151">
        <f>0</f>
        <v>0</v>
      </c>
      <c r="K33" s="40"/>
      <c r="L33" s="134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2" t="s">
        <v>48</v>
      </c>
      <c r="F34" s="151">
        <f>ROUND((SUM(BH87:BH329)),  2)</f>
        <v>0</v>
      </c>
      <c r="G34" s="40"/>
      <c r="H34" s="40"/>
      <c r="I34" s="152">
        <v>0.14999999999999999</v>
      </c>
      <c r="J34" s="151">
        <f>0</f>
        <v>0</v>
      </c>
      <c r="K34" s="40"/>
      <c r="L34" s="134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2" t="s">
        <v>49</v>
      </c>
      <c r="F35" s="151">
        <f>ROUND((SUM(BI87:BI329)),  2)</f>
        <v>0</v>
      </c>
      <c r="G35" s="40"/>
      <c r="H35" s="40"/>
      <c r="I35" s="152">
        <v>0</v>
      </c>
      <c r="J35" s="151">
        <f>0</f>
        <v>0</v>
      </c>
      <c r="K35" s="40"/>
      <c r="L35" s="134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133"/>
      <c r="J36" s="40"/>
      <c r="K36" s="40"/>
      <c r="L36" s="134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53"/>
      <c r="D37" s="154" t="s">
        <v>50</v>
      </c>
      <c r="E37" s="155"/>
      <c r="F37" s="155"/>
      <c r="G37" s="156" t="s">
        <v>51</v>
      </c>
      <c r="H37" s="157" t="s">
        <v>52</v>
      </c>
      <c r="I37" s="158"/>
      <c r="J37" s="159">
        <f>SUM(J28:J35)</f>
        <v>0</v>
      </c>
      <c r="K37" s="160"/>
      <c r="L37" s="134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61"/>
      <c r="C38" s="162"/>
      <c r="D38" s="162"/>
      <c r="E38" s="162"/>
      <c r="F38" s="162"/>
      <c r="G38" s="162"/>
      <c r="H38" s="162"/>
      <c r="I38" s="163"/>
      <c r="J38" s="162"/>
      <c r="K38" s="162"/>
      <c r="L38" s="134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64"/>
      <c r="C42" s="165"/>
      <c r="D42" s="165"/>
      <c r="E42" s="165"/>
      <c r="F42" s="165"/>
      <c r="G42" s="165"/>
      <c r="H42" s="165"/>
      <c r="I42" s="166"/>
      <c r="J42" s="165"/>
      <c r="K42" s="165"/>
      <c r="L42" s="134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90</v>
      </c>
      <c r="D43" s="42"/>
      <c r="E43" s="42"/>
      <c r="F43" s="42"/>
      <c r="G43" s="42"/>
      <c r="H43" s="42"/>
      <c r="I43" s="133"/>
      <c r="J43" s="42"/>
      <c r="K43" s="42"/>
      <c r="L43" s="134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133"/>
      <c r="J44" s="42"/>
      <c r="K44" s="42"/>
      <c r="L44" s="134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133"/>
      <c r="J45" s="42"/>
      <c r="K45" s="42"/>
      <c r="L45" s="134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STAVEBNÍ ´PRAVY - OPRAVA FASÁDY - BUDOVA D</v>
      </c>
      <c r="F46" s="42"/>
      <c r="G46" s="42"/>
      <c r="H46" s="42"/>
      <c r="I46" s="133"/>
      <c r="J46" s="42"/>
      <c r="K46" s="42"/>
      <c r="L46" s="134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133"/>
      <c r="J47" s="42"/>
      <c r="K47" s="42"/>
      <c r="L47" s="134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 xml:space="preserve">NOVÝ JIČÍN ŽILINA </v>
      </c>
      <c r="G48" s="42"/>
      <c r="H48" s="42"/>
      <c r="I48" s="137" t="s">
        <v>23</v>
      </c>
      <c r="J48" s="74" t="str">
        <f>IF(J10="","",J10)</f>
        <v>16. 4. 2020</v>
      </c>
      <c r="K48" s="42"/>
      <c r="L48" s="134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133"/>
      <c r="J49" s="42"/>
      <c r="K49" s="42"/>
      <c r="L49" s="134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40.05" customHeight="1">
      <c r="A50" s="40"/>
      <c r="B50" s="41"/>
      <c r="C50" s="34" t="s">
        <v>25</v>
      </c>
      <c r="D50" s="42"/>
      <c r="E50" s="42"/>
      <c r="F50" s="29" t="str">
        <f>E13</f>
        <v xml:space="preserve">SŠTaZ Nový Jičín , příspěvková organizace </v>
      </c>
      <c r="G50" s="42"/>
      <c r="H50" s="42"/>
      <c r="I50" s="137" t="s">
        <v>32</v>
      </c>
      <c r="J50" s="38" t="str">
        <f>E19</f>
        <v xml:space="preserve">PETŘKOVSKÝ / GaP inženýring s.r.o. </v>
      </c>
      <c r="K50" s="42"/>
      <c r="L50" s="134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30</v>
      </c>
      <c r="D51" s="42"/>
      <c r="E51" s="42"/>
      <c r="F51" s="29" t="str">
        <f>IF(E16="","",E16)</f>
        <v>Vyplň údaj</v>
      </c>
      <c r="G51" s="42"/>
      <c r="H51" s="42"/>
      <c r="I51" s="137" t="s">
        <v>36</v>
      </c>
      <c r="J51" s="38" t="str">
        <f>E22</f>
        <v xml:space="preserve">PETŘKOVSKÝ </v>
      </c>
      <c r="K51" s="42"/>
      <c r="L51" s="134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133"/>
      <c r="J52" s="42"/>
      <c r="K52" s="42"/>
      <c r="L52" s="134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67" t="s">
        <v>91</v>
      </c>
      <c r="D53" s="168"/>
      <c r="E53" s="168"/>
      <c r="F53" s="168"/>
      <c r="G53" s="168"/>
      <c r="H53" s="168"/>
      <c r="I53" s="169"/>
      <c r="J53" s="170" t="s">
        <v>92</v>
      </c>
      <c r="K53" s="168"/>
      <c r="L53" s="134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133"/>
      <c r="J54" s="42"/>
      <c r="K54" s="42"/>
      <c r="L54" s="134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71" t="s">
        <v>72</v>
      </c>
      <c r="D55" s="42"/>
      <c r="E55" s="42"/>
      <c r="F55" s="42"/>
      <c r="G55" s="42"/>
      <c r="H55" s="42"/>
      <c r="I55" s="133"/>
      <c r="J55" s="104">
        <f>J87</f>
        <v>0</v>
      </c>
      <c r="K55" s="42"/>
      <c r="L55" s="134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93</v>
      </c>
    </row>
    <row r="56" s="9" customFormat="1" ht="24.96" customHeight="1">
      <c r="A56" s="9"/>
      <c r="B56" s="172"/>
      <c r="C56" s="173"/>
      <c r="D56" s="174" t="s">
        <v>94</v>
      </c>
      <c r="E56" s="175"/>
      <c r="F56" s="175"/>
      <c r="G56" s="175"/>
      <c r="H56" s="175"/>
      <c r="I56" s="176"/>
      <c r="J56" s="177">
        <f>J88</f>
        <v>0</v>
      </c>
      <c r="K56" s="173"/>
      <c r="L56" s="178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79"/>
      <c r="C57" s="180"/>
      <c r="D57" s="181" t="s">
        <v>95</v>
      </c>
      <c r="E57" s="182"/>
      <c r="F57" s="182"/>
      <c r="G57" s="182"/>
      <c r="H57" s="182"/>
      <c r="I57" s="183"/>
      <c r="J57" s="184">
        <f>J89</f>
        <v>0</v>
      </c>
      <c r="K57" s="180"/>
      <c r="L57" s="185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79"/>
      <c r="C58" s="180"/>
      <c r="D58" s="181" t="s">
        <v>96</v>
      </c>
      <c r="E58" s="182"/>
      <c r="F58" s="182"/>
      <c r="G58" s="182"/>
      <c r="H58" s="182"/>
      <c r="I58" s="183"/>
      <c r="J58" s="184">
        <f>J93</f>
        <v>0</v>
      </c>
      <c r="K58" s="180"/>
      <c r="L58" s="185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79"/>
      <c r="C59" s="180"/>
      <c r="D59" s="181" t="s">
        <v>97</v>
      </c>
      <c r="E59" s="182"/>
      <c r="F59" s="182"/>
      <c r="G59" s="182"/>
      <c r="H59" s="182"/>
      <c r="I59" s="183"/>
      <c r="J59" s="184">
        <f>J101</f>
        <v>0</v>
      </c>
      <c r="K59" s="180"/>
      <c r="L59" s="185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79"/>
      <c r="C60" s="180"/>
      <c r="D60" s="181" t="s">
        <v>98</v>
      </c>
      <c r="E60" s="182"/>
      <c r="F60" s="182"/>
      <c r="G60" s="182"/>
      <c r="H60" s="182"/>
      <c r="I60" s="183"/>
      <c r="J60" s="184">
        <f>J171</f>
        <v>0</v>
      </c>
      <c r="K60" s="180"/>
      <c r="L60" s="185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79"/>
      <c r="C61" s="180"/>
      <c r="D61" s="181" t="s">
        <v>99</v>
      </c>
      <c r="E61" s="182"/>
      <c r="F61" s="182"/>
      <c r="G61" s="182"/>
      <c r="H61" s="182"/>
      <c r="I61" s="183"/>
      <c r="J61" s="184">
        <f>J196</f>
        <v>0</v>
      </c>
      <c r="K61" s="180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9"/>
      <c r="C62" s="180"/>
      <c r="D62" s="181" t="s">
        <v>100</v>
      </c>
      <c r="E62" s="182"/>
      <c r="F62" s="182"/>
      <c r="G62" s="182"/>
      <c r="H62" s="182"/>
      <c r="I62" s="183"/>
      <c r="J62" s="184">
        <f>J209</f>
        <v>0</v>
      </c>
      <c r="K62" s="180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2"/>
      <c r="C63" s="173"/>
      <c r="D63" s="174" t="s">
        <v>101</v>
      </c>
      <c r="E63" s="175"/>
      <c r="F63" s="175"/>
      <c r="G63" s="175"/>
      <c r="H63" s="175"/>
      <c r="I63" s="176"/>
      <c r="J63" s="177">
        <f>J212</f>
        <v>0</v>
      </c>
      <c r="K63" s="173"/>
      <c r="L63" s="17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9"/>
      <c r="C64" s="180"/>
      <c r="D64" s="181" t="s">
        <v>102</v>
      </c>
      <c r="E64" s="182"/>
      <c r="F64" s="182"/>
      <c r="G64" s="182"/>
      <c r="H64" s="182"/>
      <c r="I64" s="183"/>
      <c r="J64" s="184">
        <f>J213</f>
        <v>0</v>
      </c>
      <c r="K64" s="180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9"/>
      <c r="C65" s="180"/>
      <c r="D65" s="181" t="s">
        <v>103</v>
      </c>
      <c r="E65" s="182"/>
      <c r="F65" s="182"/>
      <c r="G65" s="182"/>
      <c r="H65" s="182"/>
      <c r="I65" s="183"/>
      <c r="J65" s="184">
        <f>J240</f>
        <v>0</v>
      </c>
      <c r="K65" s="180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9"/>
      <c r="C66" s="180"/>
      <c r="D66" s="181" t="s">
        <v>104</v>
      </c>
      <c r="E66" s="182"/>
      <c r="F66" s="182"/>
      <c r="G66" s="182"/>
      <c r="H66" s="182"/>
      <c r="I66" s="183"/>
      <c r="J66" s="184">
        <f>J267</f>
        <v>0</v>
      </c>
      <c r="K66" s="180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9"/>
      <c r="C67" s="180"/>
      <c r="D67" s="181" t="s">
        <v>105</v>
      </c>
      <c r="E67" s="182"/>
      <c r="F67" s="182"/>
      <c r="G67" s="182"/>
      <c r="H67" s="182"/>
      <c r="I67" s="183"/>
      <c r="J67" s="184">
        <f>J277</f>
        <v>0</v>
      </c>
      <c r="K67" s="180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9"/>
      <c r="C68" s="180"/>
      <c r="D68" s="181" t="s">
        <v>106</v>
      </c>
      <c r="E68" s="182"/>
      <c r="F68" s="182"/>
      <c r="G68" s="182"/>
      <c r="H68" s="182"/>
      <c r="I68" s="183"/>
      <c r="J68" s="184">
        <f>J289</f>
        <v>0</v>
      </c>
      <c r="K68" s="180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2"/>
      <c r="C69" s="173"/>
      <c r="D69" s="174" t="s">
        <v>107</v>
      </c>
      <c r="E69" s="175"/>
      <c r="F69" s="175"/>
      <c r="G69" s="175"/>
      <c r="H69" s="175"/>
      <c r="I69" s="176"/>
      <c r="J69" s="177">
        <f>J324</f>
        <v>0</v>
      </c>
      <c r="K69" s="173"/>
      <c r="L69" s="178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133"/>
      <c r="J70" s="42"/>
      <c r="K70" s="42"/>
      <c r="L70" s="134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163"/>
      <c r="J71" s="62"/>
      <c r="K71" s="62"/>
      <c r="L71" s="134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166"/>
      <c r="J75" s="64"/>
      <c r="K75" s="64"/>
      <c r="L75" s="134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108</v>
      </c>
      <c r="D76" s="42"/>
      <c r="E76" s="42"/>
      <c r="F76" s="42"/>
      <c r="G76" s="42"/>
      <c r="H76" s="42"/>
      <c r="I76" s="133"/>
      <c r="J76" s="42"/>
      <c r="K76" s="42"/>
      <c r="L76" s="134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133"/>
      <c r="J77" s="42"/>
      <c r="K77" s="42"/>
      <c r="L77" s="134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133"/>
      <c r="J78" s="42"/>
      <c r="K78" s="42"/>
      <c r="L78" s="134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E7</f>
        <v>STAVEBNÍ ´PRAVY - OPRAVA FASÁDY - BUDOVA D</v>
      </c>
      <c r="F79" s="42"/>
      <c r="G79" s="42"/>
      <c r="H79" s="42"/>
      <c r="I79" s="133"/>
      <c r="J79" s="42"/>
      <c r="K79" s="42"/>
      <c r="L79" s="134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33"/>
      <c r="J80" s="42"/>
      <c r="K80" s="42"/>
      <c r="L80" s="134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F10</f>
        <v xml:space="preserve">NOVÝ JIČÍN ŽILINA </v>
      </c>
      <c r="G81" s="42"/>
      <c r="H81" s="42"/>
      <c r="I81" s="137" t="s">
        <v>23</v>
      </c>
      <c r="J81" s="74" t="str">
        <f>IF(J10="","",J10)</f>
        <v>16. 4. 2020</v>
      </c>
      <c r="K81" s="42"/>
      <c r="L81" s="134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133"/>
      <c r="J82" s="42"/>
      <c r="K82" s="42"/>
      <c r="L82" s="134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40.05" customHeight="1">
      <c r="A83" s="40"/>
      <c r="B83" s="41"/>
      <c r="C83" s="34" t="s">
        <v>25</v>
      </c>
      <c r="D83" s="42"/>
      <c r="E83" s="42"/>
      <c r="F83" s="29" t="str">
        <f>E13</f>
        <v xml:space="preserve">SŠTaZ Nový Jičín , příspěvková organizace </v>
      </c>
      <c r="G83" s="42"/>
      <c r="H83" s="42"/>
      <c r="I83" s="137" t="s">
        <v>32</v>
      </c>
      <c r="J83" s="38" t="str">
        <f>E19</f>
        <v xml:space="preserve">PETŘKOVSKÝ / GaP inženýring s.r.o. </v>
      </c>
      <c r="K83" s="42"/>
      <c r="L83" s="134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30</v>
      </c>
      <c r="D84" s="42"/>
      <c r="E84" s="42"/>
      <c r="F84" s="29" t="str">
        <f>IF(E16="","",E16)</f>
        <v>Vyplň údaj</v>
      </c>
      <c r="G84" s="42"/>
      <c r="H84" s="42"/>
      <c r="I84" s="137" t="s">
        <v>36</v>
      </c>
      <c r="J84" s="38" t="str">
        <f>E22</f>
        <v xml:space="preserve">PETŘKOVSKÝ </v>
      </c>
      <c r="K84" s="42"/>
      <c r="L84" s="134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133"/>
      <c r="J85" s="42"/>
      <c r="K85" s="42"/>
      <c r="L85" s="134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6"/>
      <c r="B86" s="187"/>
      <c r="C86" s="188" t="s">
        <v>109</v>
      </c>
      <c r="D86" s="189" t="s">
        <v>59</v>
      </c>
      <c r="E86" s="189" t="s">
        <v>55</v>
      </c>
      <c r="F86" s="189" t="s">
        <v>56</v>
      </c>
      <c r="G86" s="189" t="s">
        <v>110</v>
      </c>
      <c r="H86" s="189" t="s">
        <v>111</v>
      </c>
      <c r="I86" s="190" t="s">
        <v>112</v>
      </c>
      <c r="J86" s="189" t="s">
        <v>92</v>
      </c>
      <c r="K86" s="191" t="s">
        <v>113</v>
      </c>
      <c r="L86" s="192"/>
      <c r="M86" s="94" t="s">
        <v>19</v>
      </c>
      <c r="N86" s="95" t="s">
        <v>44</v>
      </c>
      <c r="O86" s="95" t="s">
        <v>114</v>
      </c>
      <c r="P86" s="95" t="s">
        <v>115</v>
      </c>
      <c r="Q86" s="95" t="s">
        <v>116</v>
      </c>
      <c r="R86" s="95" t="s">
        <v>117</v>
      </c>
      <c r="S86" s="95" t="s">
        <v>118</v>
      </c>
      <c r="T86" s="96" t="s">
        <v>119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40"/>
      <c r="B87" s="41"/>
      <c r="C87" s="101" t="s">
        <v>120</v>
      </c>
      <c r="D87" s="42"/>
      <c r="E87" s="42"/>
      <c r="F87" s="42"/>
      <c r="G87" s="42"/>
      <c r="H87" s="42"/>
      <c r="I87" s="133"/>
      <c r="J87" s="193">
        <f>BK87</f>
        <v>0</v>
      </c>
      <c r="K87" s="42"/>
      <c r="L87" s="46"/>
      <c r="M87" s="97"/>
      <c r="N87" s="194"/>
      <c r="O87" s="98"/>
      <c r="P87" s="195">
        <f>P88+P212+P324</f>
        <v>0</v>
      </c>
      <c r="Q87" s="98"/>
      <c r="R87" s="195">
        <f>R88+R212+R324</f>
        <v>51.628968892499998</v>
      </c>
      <c r="S87" s="98"/>
      <c r="T87" s="196">
        <f>T88+T212+T324</f>
        <v>17.76078888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73</v>
      </c>
      <c r="AU87" s="19" t="s">
        <v>93</v>
      </c>
      <c r="BK87" s="197">
        <f>BK88+BK212+BK324</f>
        <v>0</v>
      </c>
    </row>
    <row r="88" s="12" customFormat="1" ht="25.92" customHeight="1">
      <c r="A88" s="12"/>
      <c r="B88" s="198"/>
      <c r="C88" s="199"/>
      <c r="D88" s="200" t="s">
        <v>73</v>
      </c>
      <c r="E88" s="201" t="s">
        <v>121</v>
      </c>
      <c r="F88" s="201" t="s">
        <v>122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P89+P93+P101+P171+P196+P209</f>
        <v>0</v>
      </c>
      <c r="Q88" s="206"/>
      <c r="R88" s="207">
        <f>R89+R93+R101+R171+R196+R209</f>
        <v>49.062543132499997</v>
      </c>
      <c r="S88" s="206"/>
      <c r="T88" s="208">
        <f>T89+T93+T101+T171+T196+T209</f>
        <v>14.156840000000001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79</v>
      </c>
      <c r="AT88" s="210" t="s">
        <v>73</v>
      </c>
      <c r="AU88" s="210" t="s">
        <v>74</v>
      </c>
      <c r="AY88" s="209" t="s">
        <v>123</v>
      </c>
      <c r="BK88" s="211">
        <f>BK89+BK93+BK101+BK171+BK196+BK209</f>
        <v>0</v>
      </c>
    </row>
    <row r="89" s="12" customFormat="1" ht="22.8" customHeight="1">
      <c r="A89" s="12"/>
      <c r="B89" s="198"/>
      <c r="C89" s="199"/>
      <c r="D89" s="200" t="s">
        <v>73</v>
      </c>
      <c r="E89" s="212" t="s">
        <v>79</v>
      </c>
      <c r="F89" s="212" t="s">
        <v>124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SUM(P90:P92)</f>
        <v>0</v>
      </c>
      <c r="Q89" s="206"/>
      <c r="R89" s="207">
        <f>SUM(R90:R92)</f>
        <v>0</v>
      </c>
      <c r="S89" s="206"/>
      <c r="T89" s="208">
        <f>SUM(T90:T92)</f>
        <v>3.1393999999999997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79</v>
      </c>
      <c r="AT89" s="210" t="s">
        <v>73</v>
      </c>
      <c r="AU89" s="210" t="s">
        <v>79</v>
      </c>
      <c r="AY89" s="209" t="s">
        <v>123</v>
      </c>
      <c r="BK89" s="211">
        <f>SUM(BK90:BK92)</f>
        <v>0</v>
      </c>
    </row>
    <row r="90" s="2" customFormat="1" ht="44.25" customHeight="1">
      <c r="A90" s="40"/>
      <c r="B90" s="41"/>
      <c r="C90" s="214" t="s">
        <v>79</v>
      </c>
      <c r="D90" s="214" t="s">
        <v>125</v>
      </c>
      <c r="E90" s="215" t="s">
        <v>126</v>
      </c>
      <c r="F90" s="216" t="s">
        <v>127</v>
      </c>
      <c r="G90" s="217" t="s">
        <v>83</v>
      </c>
      <c r="H90" s="218">
        <v>14.27</v>
      </c>
      <c r="I90" s="219"/>
      <c r="J90" s="220">
        <f>ROUND(I90*H90,2)</f>
        <v>0</v>
      </c>
      <c r="K90" s="216" t="s">
        <v>128</v>
      </c>
      <c r="L90" s="46"/>
      <c r="M90" s="221" t="s">
        <v>19</v>
      </c>
      <c r="N90" s="222" t="s">
        <v>45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0.22</v>
      </c>
      <c r="T90" s="224">
        <f>S90*H90</f>
        <v>3.1393999999999997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129</v>
      </c>
      <c r="AT90" s="225" t="s">
        <v>125</v>
      </c>
      <c r="AU90" s="225" t="s">
        <v>85</v>
      </c>
      <c r="AY90" s="19" t="s">
        <v>123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129</v>
      </c>
      <c r="BM90" s="225" t="s">
        <v>130</v>
      </c>
    </row>
    <row r="91" s="13" customFormat="1">
      <c r="A91" s="13"/>
      <c r="B91" s="227"/>
      <c r="C91" s="228"/>
      <c r="D91" s="229" t="s">
        <v>131</v>
      </c>
      <c r="E91" s="230" t="s">
        <v>19</v>
      </c>
      <c r="F91" s="231" t="s">
        <v>132</v>
      </c>
      <c r="G91" s="228"/>
      <c r="H91" s="232">
        <v>14.27</v>
      </c>
      <c r="I91" s="233"/>
      <c r="J91" s="228"/>
      <c r="K91" s="228"/>
      <c r="L91" s="234"/>
      <c r="M91" s="235"/>
      <c r="N91" s="236"/>
      <c r="O91" s="236"/>
      <c r="P91" s="236"/>
      <c r="Q91" s="236"/>
      <c r="R91" s="236"/>
      <c r="S91" s="236"/>
      <c r="T91" s="23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8" t="s">
        <v>131</v>
      </c>
      <c r="AU91" s="238" t="s">
        <v>85</v>
      </c>
      <c r="AV91" s="13" t="s">
        <v>85</v>
      </c>
      <c r="AW91" s="13" t="s">
        <v>35</v>
      </c>
      <c r="AX91" s="13" t="s">
        <v>74</v>
      </c>
      <c r="AY91" s="238" t="s">
        <v>123</v>
      </c>
    </row>
    <row r="92" s="14" customFormat="1">
      <c r="A92" s="14"/>
      <c r="B92" s="239"/>
      <c r="C92" s="240"/>
      <c r="D92" s="229" t="s">
        <v>131</v>
      </c>
      <c r="E92" s="241" t="s">
        <v>19</v>
      </c>
      <c r="F92" s="242" t="s">
        <v>133</v>
      </c>
      <c r="G92" s="240"/>
      <c r="H92" s="243">
        <v>14.27</v>
      </c>
      <c r="I92" s="244"/>
      <c r="J92" s="240"/>
      <c r="K92" s="240"/>
      <c r="L92" s="245"/>
      <c r="M92" s="246"/>
      <c r="N92" s="247"/>
      <c r="O92" s="247"/>
      <c r="P92" s="247"/>
      <c r="Q92" s="247"/>
      <c r="R92" s="247"/>
      <c r="S92" s="247"/>
      <c r="T92" s="248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9" t="s">
        <v>131</v>
      </c>
      <c r="AU92" s="249" t="s">
        <v>85</v>
      </c>
      <c r="AV92" s="14" t="s">
        <v>129</v>
      </c>
      <c r="AW92" s="14" t="s">
        <v>35</v>
      </c>
      <c r="AX92" s="14" t="s">
        <v>79</v>
      </c>
      <c r="AY92" s="249" t="s">
        <v>123</v>
      </c>
    </row>
    <row r="93" s="12" customFormat="1" ht="22.8" customHeight="1">
      <c r="A93" s="12"/>
      <c r="B93" s="198"/>
      <c r="C93" s="199"/>
      <c r="D93" s="200" t="s">
        <v>73</v>
      </c>
      <c r="E93" s="212" t="s">
        <v>134</v>
      </c>
      <c r="F93" s="212" t="s">
        <v>135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SUM(P94:P100)</f>
        <v>0</v>
      </c>
      <c r="Q93" s="206"/>
      <c r="R93" s="207">
        <f>SUM(R94:R100)</f>
        <v>3.5442654999999998</v>
      </c>
      <c r="S93" s="206"/>
      <c r="T93" s="208">
        <f>SUM(T94:T100)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79</v>
      </c>
      <c r="AT93" s="210" t="s">
        <v>73</v>
      </c>
      <c r="AU93" s="210" t="s">
        <v>79</v>
      </c>
      <c r="AY93" s="209" t="s">
        <v>123</v>
      </c>
      <c r="BK93" s="211">
        <f>SUM(BK94:BK100)</f>
        <v>0</v>
      </c>
    </row>
    <row r="94" s="2" customFormat="1" ht="33" customHeight="1">
      <c r="A94" s="40"/>
      <c r="B94" s="41"/>
      <c r="C94" s="214" t="s">
        <v>85</v>
      </c>
      <c r="D94" s="214" t="s">
        <v>125</v>
      </c>
      <c r="E94" s="215" t="s">
        <v>136</v>
      </c>
      <c r="F94" s="216" t="s">
        <v>137</v>
      </c>
      <c r="G94" s="217" t="s">
        <v>83</v>
      </c>
      <c r="H94" s="218">
        <v>14.27</v>
      </c>
      <c r="I94" s="219"/>
      <c r="J94" s="220">
        <f>ROUND(I94*H94,2)</f>
        <v>0</v>
      </c>
      <c r="K94" s="216" t="s">
        <v>128</v>
      </c>
      <c r="L94" s="46"/>
      <c r="M94" s="221" t="s">
        <v>19</v>
      </c>
      <c r="N94" s="222" t="s">
        <v>45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129</v>
      </c>
      <c r="AT94" s="225" t="s">
        <v>125</v>
      </c>
      <c r="AU94" s="225" t="s">
        <v>85</v>
      </c>
      <c r="AY94" s="19" t="s">
        <v>123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129</v>
      </c>
      <c r="BM94" s="225" t="s">
        <v>138</v>
      </c>
    </row>
    <row r="95" s="13" customFormat="1">
      <c r="A95" s="13"/>
      <c r="B95" s="227"/>
      <c r="C95" s="228"/>
      <c r="D95" s="229" t="s">
        <v>131</v>
      </c>
      <c r="E95" s="230" t="s">
        <v>19</v>
      </c>
      <c r="F95" s="231" t="s">
        <v>132</v>
      </c>
      <c r="G95" s="228"/>
      <c r="H95" s="232">
        <v>14.27</v>
      </c>
      <c r="I95" s="233"/>
      <c r="J95" s="228"/>
      <c r="K95" s="228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131</v>
      </c>
      <c r="AU95" s="238" t="s">
        <v>85</v>
      </c>
      <c r="AV95" s="13" t="s">
        <v>85</v>
      </c>
      <c r="AW95" s="13" t="s">
        <v>35</v>
      </c>
      <c r="AX95" s="13" t="s">
        <v>79</v>
      </c>
      <c r="AY95" s="238" t="s">
        <v>123</v>
      </c>
    </row>
    <row r="96" s="2" customFormat="1" ht="66.75" customHeight="1">
      <c r="A96" s="40"/>
      <c r="B96" s="41"/>
      <c r="C96" s="214" t="s">
        <v>139</v>
      </c>
      <c r="D96" s="214" t="s">
        <v>125</v>
      </c>
      <c r="E96" s="215" t="s">
        <v>140</v>
      </c>
      <c r="F96" s="216" t="s">
        <v>141</v>
      </c>
      <c r="G96" s="217" t="s">
        <v>83</v>
      </c>
      <c r="H96" s="218">
        <v>14.27</v>
      </c>
      <c r="I96" s="219"/>
      <c r="J96" s="220">
        <f>ROUND(I96*H96,2)</f>
        <v>0</v>
      </c>
      <c r="K96" s="216" t="s">
        <v>128</v>
      </c>
      <c r="L96" s="46"/>
      <c r="M96" s="221" t="s">
        <v>19</v>
      </c>
      <c r="N96" s="222" t="s">
        <v>45</v>
      </c>
      <c r="O96" s="86"/>
      <c r="P96" s="223">
        <f>O96*H96</f>
        <v>0</v>
      </c>
      <c r="Q96" s="223">
        <v>0.085650000000000004</v>
      </c>
      <c r="R96" s="223">
        <f>Q96*H96</f>
        <v>1.2222255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129</v>
      </c>
      <c r="AT96" s="225" t="s">
        <v>125</v>
      </c>
      <c r="AU96" s="225" t="s">
        <v>85</v>
      </c>
      <c r="AY96" s="19" t="s">
        <v>123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129</v>
      </c>
      <c r="BM96" s="225" t="s">
        <v>142</v>
      </c>
    </row>
    <row r="97" s="13" customFormat="1">
      <c r="A97" s="13"/>
      <c r="B97" s="227"/>
      <c r="C97" s="228"/>
      <c r="D97" s="229" t="s">
        <v>131</v>
      </c>
      <c r="E97" s="230" t="s">
        <v>19</v>
      </c>
      <c r="F97" s="231" t="s">
        <v>132</v>
      </c>
      <c r="G97" s="228"/>
      <c r="H97" s="232">
        <v>14.27</v>
      </c>
      <c r="I97" s="233"/>
      <c r="J97" s="228"/>
      <c r="K97" s="228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131</v>
      </c>
      <c r="AU97" s="238" t="s">
        <v>85</v>
      </c>
      <c r="AV97" s="13" t="s">
        <v>85</v>
      </c>
      <c r="AW97" s="13" t="s">
        <v>35</v>
      </c>
      <c r="AX97" s="13" t="s">
        <v>79</v>
      </c>
      <c r="AY97" s="238" t="s">
        <v>123</v>
      </c>
    </row>
    <row r="98" s="2" customFormat="1" ht="16.5" customHeight="1">
      <c r="A98" s="40"/>
      <c r="B98" s="41"/>
      <c r="C98" s="250" t="s">
        <v>129</v>
      </c>
      <c r="D98" s="250" t="s">
        <v>143</v>
      </c>
      <c r="E98" s="251" t="s">
        <v>144</v>
      </c>
      <c r="F98" s="252" t="s">
        <v>145</v>
      </c>
      <c r="G98" s="253" t="s">
        <v>83</v>
      </c>
      <c r="H98" s="254">
        <v>14.27</v>
      </c>
      <c r="I98" s="255"/>
      <c r="J98" s="256">
        <f>ROUND(I98*H98,2)</f>
        <v>0</v>
      </c>
      <c r="K98" s="252" t="s">
        <v>128</v>
      </c>
      <c r="L98" s="257"/>
      <c r="M98" s="258" t="s">
        <v>19</v>
      </c>
      <c r="N98" s="259" t="s">
        <v>45</v>
      </c>
      <c r="O98" s="86"/>
      <c r="P98" s="223">
        <f>O98*H98</f>
        <v>0</v>
      </c>
      <c r="Q98" s="223">
        <v>0.152</v>
      </c>
      <c r="R98" s="223">
        <f>Q98*H98</f>
        <v>2.1690399999999999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146</v>
      </c>
      <c r="AT98" s="225" t="s">
        <v>143</v>
      </c>
      <c r="AU98" s="225" t="s">
        <v>85</v>
      </c>
      <c r="AY98" s="19" t="s">
        <v>123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129</v>
      </c>
      <c r="BM98" s="225" t="s">
        <v>147</v>
      </c>
    </row>
    <row r="99" s="2" customFormat="1" ht="21.75" customHeight="1">
      <c r="A99" s="40"/>
      <c r="B99" s="41"/>
      <c r="C99" s="214" t="s">
        <v>134</v>
      </c>
      <c r="D99" s="214" t="s">
        <v>125</v>
      </c>
      <c r="E99" s="215" t="s">
        <v>148</v>
      </c>
      <c r="F99" s="216" t="s">
        <v>149</v>
      </c>
      <c r="G99" s="217" t="s">
        <v>150</v>
      </c>
      <c r="H99" s="218">
        <v>42.5</v>
      </c>
      <c r="I99" s="219"/>
      <c r="J99" s="220">
        <f>ROUND(I99*H99,2)</f>
        <v>0</v>
      </c>
      <c r="K99" s="216" t="s">
        <v>128</v>
      </c>
      <c r="L99" s="46"/>
      <c r="M99" s="221" t="s">
        <v>19</v>
      </c>
      <c r="N99" s="222" t="s">
        <v>45</v>
      </c>
      <c r="O99" s="86"/>
      <c r="P99" s="223">
        <f>O99*H99</f>
        <v>0</v>
      </c>
      <c r="Q99" s="223">
        <v>0.0035999999999999999</v>
      </c>
      <c r="R99" s="223">
        <f>Q99*H99</f>
        <v>0.153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129</v>
      </c>
      <c r="AT99" s="225" t="s">
        <v>125</v>
      </c>
      <c r="AU99" s="225" t="s">
        <v>85</v>
      </c>
      <c r="AY99" s="19" t="s">
        <v>123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129</v>
      </c>
      <c r="BM99" s="225" t="s">
        <v>151</v>
      </c>
    </row>
    <row r="100" s="13" customFormat="1">
      <c r="A100" s="13"/>
      <c r="B100" s="227"/>
      <c r="C100" s="228"/>
      <c r="D100" s="229" t="s">
        <v>131</v>
      </c>
      <c r="E100" s="230" t="s">
        <v>19</v>
      </c>
      <c r="F100" s="231" t="s">
        <v>152</v>
      </c>
      <c r="G100" s="228"/>
      <c r="H100" s="232">
        <v>42.5</v>
      </c>
      <c r="I100" s="233"/>
      <c r="J100" s="228"/>
      <c r="K100" s="228"/>
      <c r="L100" s="234"/>
      <c r="M100" s="235"/>
      <c r="N100" s="236"/>
      <c r="O100" s="236"/>
      <c r="P100" s="236"/>
      <c r="Q100" s="236"/>
      <c r="R100" s="236"/>
      <c r="S100" s="236"/>
      <c r="T100" s="23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8" t="s">
        <v>131</v>
      </c>
      <c r="AU100" s="238" t="s">
        <v>85</v>
      </c>
      <c r="AV100" s="13" t="s">
        <v>85</v>
      </c>
      <c r="AW100" s="13" t="s">
        <v>35</v>
      </c>
      <c r="AX100" s="13" t="s">
        <v>79</v>
      </c>
      <c r="AY100" s="238" t="s">
        <v>123</v>
      </c>
    </row>
    <row r="101" s="12" customFormat="1" ht="22.8" customHeight="1">
      <c r="A101" s="12"/>
      <c r="B101" s="198"/>
      <c r="C101" s="199"/>
      <c r="D101" s="200" t="s">
        <v>73</v>
      </c>
      <c r="E101" s="212" t="s">
        <v>153</v>
      </c>
      <c r="F101" s="212" t="s">
        <v>154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SUM(P102:P170)</f>
        <v>0</v>
      </c>
      <c r="Q101" s="206"/>
      <c r="R101" s="207">
        <f>SUM(R102:R170)</f>
        <v>39.408799399999999</v>
      </c>
      <c r="S101" s="206"/>
      <c r="T101" s="208">
        <f>SUM(T102:T170)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79</v>
      </c>
      <c r="AT101" s="210" t="s">
        <v>73</v>
      </c>
      <c r="AU101" s="210" t="s">
        <v>79</v>
      </c>
      <c r="AY101" s="209" t="s">
        <v>123</v>
      </c>
      <c r="BK101" s="211">
        <f>SUM(BK102:BK170)</f>
        <v>0</v>
      </c>
    </row>
    <row r="102" s="2" customFormat="1" ht="21.75" customHeight="1">
      <c r="A102" s="40"/>
      <c r="B102" s="41"/>
      <c r="C102" s="214" t="s">
        <v>153</v>
      </c>
      <c r="D102" s="214" t="s">
        <v>125</v>
      </c>
      <c r="E102" s="215" t="s">
        <v>155</v>
      </c>
      <c r="F102" s="216" t="s">
        <v>156</v>
      </c>
      <c r="G102" s="217" t="s">
        <v>83</v>
      </c>
      <c r="H102" s="218">
        <v>669.84000000000003</v>
      </c>
      <c r="I102" s="219"/>
      <c r="J102" s="220">
        <f>ROUND(I102*H102,2)</f>
        <v>0</v>
      </c>
      <c r="K102" s="216" t="s">
        <v>128</v>
      </c>
      <c r="L102" s="46"/>
      <c r="M102" s="221" t="s">
        <v>19</v>
      </c>
      <c r="N102" s="222" t="s">
        <v>45</v>
      </c>
      <c r="O102" s="86"/>
      <c r="P102" s="223">
        <f>O102*H102</f>
        <v>0</v>
      </c>
      <c r="Q102" s="223">
        <v>0.000263</v>
      </c>
      <c r="R102" s="223">
        <f>Q102*H102</f>
        <v>0.17616792000000001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129</v>
      </c>
      <c r="AT102" s="225" t="s">
        <v>125</v>
      </c>
      <c r="AU102" s="225" t="s">
        <v>85</v>
      </c>
      <c r="AY102" s="19" t="s">
        <v>123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129</v>
      </c>
      <c r="BM102" s="225" t="s">
        <v>157</v>
      </c>
    </row>
    <row r="103" s="13" customFormat="1">
      <c r="A103" s="13"/>
      <c r="B103" s="227"/>
      <c r="C103" s="228"/>
      <c r="D103" s="229" t="s">
        <v>131</v>
      </c>
      <c r="E103" s="230" t="s">
        <v>19</v>
      </c>
      <c r="F103" s="231" t="s">
        <v>158</v>
      </c>
      <c r="G103" s="228"/>
      <c r="H103" s="232">
        <v>356.16000000000003</v>
      </c>
      <c r="I103" s="233"/>
      <c r="J103" s="228"/>
      <c r="K103" s="228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131</v>
      </c>
      <c r="AU103" s="238" t="s">
        <v>85</v>
      </c>
      <c r="AV103" s="13" t="s">
        <v>85</v>
      </c>
      <c r="AW103" s="13" t="s">
        <v>35</v>
      </c>
      <c r="AX103" s="13" t="s">
        <v>74</v>
      </c>
      <c r="AY103" s="238" t="s">
        <v>123</v>
      </c>
    </row>
    <row r="104" s="13" customFormat="1">
      <c r="A104" s="13"/>
      <c r="B104" s="227"/>
      <c r="C104" s="228"/>
      <c r="D104" s="229" t="s">
        <v>131</v>
      </c>
      <c r="E104" s="230" t="s">
        <v>19</v>
      </c>
      <c r="F104" s="231" t="s">
        <v>159</v>
      </c>
      <c r="G104" s="228"/>
      <c r="H104" s="232">
        <v>147.59999999999999</v>
      </c>
      <c r="I104" s="233"/>
      <c r="J104" s="228"/>
      <c r="K104" s="228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131</v>
      </c>
      <c r="AU104" s="238" t="s">
        <v>85</v>
      </c>
      <c r="AV104" s="13" t="s">
        <v>85</v>
      </c>
      <c r="AW104" s="13" t="s">
        <v>35</v>
      </c>
      <c r="AX104" s="13" t="s">
        <v>74</v>
      </c>
      <c r="AY104" s="238" t="s">
        <v>123</v>
      </c>
    </row>
    <row r="105" s="13" customFormat="1">
      <c r="A105" s="13"/>
      <c r="B105" s="227"/>
      <c r="C105" s="228"/>
      <c r="D105" s="229" t="s">
        <v>131</v>
      </c>
      <c r="E105" s="230" t="s">
        <v>19</v>
      </c>
      <c r="F105" s="231" t="s">
        <v>160</v>
      </c>
      <c r="G105" s="228"/>
      <c r="H105" s="232">
        <v>33.840000000000003</v>
      </c>
      <c r="I105" s="233"/>
      <c r="J105" s="228"/>
      <c r="K105" s="228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131</v>
      </c>
      <c r="AU105" s="238" t="s">
        <v>85</v>
      </c>
      <c r="AV105" s="13" t="s">
        <v>85</v>
      </c>
      <c r="AW105" s="13" t="s">
        <v>35</v>
      </c>
      <c r="AX105" s="13" t="s">
        <v>74</v>
      </c>
      <c r="AY105" s="238" t="s">
        <v>123</v>
      </c>
    </row>
    <row r="106" s="13" customFormat="1">
      <c r="A106" s="13"/>
      <c r="B106" s="227"/>
      <c r="C106" s="228"/>
      <c r="D106" s="229" t="s">
        <v>131</v>
      </c>
      <c r="E106" s="230" t="s">
        <v>19</v>
      </c>
      <c r="F106" s="231" t="s">
        <v>161</v>
      </c>
      <c r="G106" s="228"/>
      <c r="H106" s="232">
        <v>78</v>
      </c>
      <c r="I106" s="233"/>
      <c r="J106" s="228"/>
      <c r="K106" s="228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131</v>
      </c>
      <c r="AU106" s="238" t="s">
        <v>85</v>
      </c>
      <c r="AV106" s="13" t="s">
        <v>85</v>
      </c>
      <c r="AW106" s="13" t="s">
        <v>35</v>
      </c>
      <c r="AX106" s="13" t="s">
        <v>74</v>
      </c>
      <c r="AY106" s="238" t="s">
        <v>123</v>
      </c>
    </row>
    <row r="107" s="13" customFormat="1">
      <c r="A107" s="13"/>
      <c r="B107" s="227"/>
      <c r="C107" s="228"/>
      <c r="D107" s="229" t="s">
        <v>131</v>
      </c>
      <c r="E107" s="230" t="s">
        <v>19</v>
      </c>
      <c r="F107" s="231" t="s">
        <v>162</v>
      </c>
      <c r="G107" s="228"/>
      <c r="H107" s="232">
        <v>103.68000000000001</v>
      </c>
      <c r="I107" s="233"/>
      <c r="J107" s="228"/>
      <c r="K107" s="228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131</v>
      </c>
      <c r="AU107" s="238" t="s">
        <v>85</v>
      </c>
      <c r="AV107" s="13" t="s">
        <v>85</v>
      </c>
      <c r="AW107" s="13" t="s">
        <v>35</v>
      </c>
      <c r="AX107" s="13" t="s">
        <v>74</v>
      </c>
      <c r="AY107" s="238" t="s">
        <v>123</v>
      </c>
    </row>
    <row r="108" s="15" customFormat="1">
      <c r="A108" s="15"/>
      <c r="B108" s="260"/>
      <c r="C108" s="261"/>
      <c r="D108" s="229" t="s">
        <v>131</v>
      </c>
      <c r="E108" s="262" t="s">
        <v>19</v>
      </c>
      <c r="F108" s="263" t="s">
        <v>163</v>
      </c>
      <c r="G108" s="261"/>
      <c r="H108" s="264">
        <v>719.27999999999997</v>
      </c>
      <c r="I108" s="265"/>
      <c r="J108" s="261"/>
      <c r="K108" s="261"/>
      <c r="L108" s="266"/>
      <c r="M108" s="267"/>
      <c r="N108" s="268"/>
      <c r="O108" s="268"/>
      <c r="P108" s="268"/>
      <c r="Q108" s="268"/>
      <c r="R108" s="268"/>
      <c r="S108" s="268"/>
      <c r="T108" s="269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70" t="s">
        <v>131</v>
      </c>
      <c r="AU108" s="270" t="s">
        <v>85</v>
      </c>
      <c r="AV108" s="15" t="s">
        <v>139</v>
      </c>
      <c r="AW108" s="15" t="s">
        <v>35</v>
      </c>
      <c r="AX108" s="15" t="s">
        <v>74</v>
      </c>
      <c r="AY108" s="270" t="s">
        <v>123</v>
      </c>
    </row>
    <row r="109" s="16" customFormat="1">
      <c r="A109" s="16"/>
      <c r="B109" s="271"/>
      <c r="C109" s="272"/>
      <c r="D109" s="229" t="s">
        <v>131</v>
      </c>
      <c r="E109" s="273" t="s">
        <v>19</v>
      </c>
      <c r="F109" s="274" t="s">
        <v>164</v>
      </c>
      <c r="G109" s="272"/>
      <c r="H109" s="273" t="s">
        <v>19</v>
      </c>
      <c r="I109" s="275"/>
      <c r="J109" s="272"/>
      <c r="K109" s="272"/>
      <c r="L109" s="276"/>
      <c r="M109" s="277"/>
      <c r="N109" s="278"/>
      <c r="O109" s="278"/>
      <c r="P109" s="278"/>
      <c r="Q109" s="278"/>
      <c r="R109" s="278"/>
      <c r="S109" s="278"/>
      <c r="T109" s="279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T109" s="280" t="s">
        <v>131</v>
      </c>
      <c r="AU109" s="280" t="s">
        <v>85</v>
      </c>
      <c r="AV109" s="16" t="s">
        <v>79</v>
      </c>
      <c r="AW109" s="16" t="s">
        <v>35</v>
      </c>
      <c r="AX109" s="16" t="s">
        <v>74</v>
      </c>
      <c r="AY109" s="280" t="s">
        <v>123</v>
      </c>
    </row>
    <row r="110" s="13" customFormat="1">
      <c r="A110" s="13"/>
      <c r="B110" s="227"/>
      <c r="C110" s="228"/>
      <c r="D110" s="229" t="s">
        <v>131</v>
      </c>
      <c r="E110" s="230" t="s">
        <v>19</v>
      </c>
      <c r="F110" s="231" t="s">
        <v>165</v>
      </c>
      <c r="G110" s="228"/>
      <c r="H110" s="232">
        <v>39</v>
      </c>
      <c r="I110" s="233"/>
      <c r="J110" s="228"/>
      <c r="K110" s="228"/>
      <c r="L110" s="234"/>
      <c r="M110" s="235"/>
      <c r="N110" s="236"/>
      <c r="O110" s="236"/>
      <c r="P110" s="236"/>
      <c r="Q110" s="236"/>
      <c r="R110" s="236"/>
      <c r="S110" s="236"/>
      <c r="T110" s="23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8" t="s">
        <v>131</v>
      </c>
      <c r="AU110" s="238" t="s">
        <v>85</v>
      </c>
      <c r="AV110" s="13" t="s">
        <v>85</v>
      </c>
      <c r="AW110" s="13" t="s">
        <v>35</v>
      </c>
      <c r="AX110" s="13" t="s">
        <v>74</v>
      </c>
      <c r="AY110" s="238" t="s">
        <v>123</v>
      </c>
    </row>
    <row r="111" s="15" customFormat="1">
      <c r="A111" s="15"/>
      <c r="B111" s="260"/>
      <c r="C111" s="261"/>
      <c r="D111" s="229" t="s">
        <v>131</v>
      </c>
      <c r="E111" s="262" t="s">
        <v>19</v>
      </c>
      <c r="F111" s="263" t="s">
        <v>163</v>
      </c>
      <c r="G111" s="261"/>
      <c r="H111" s="264">
        <v>39</v>
      </c>
      <c r="I111" s="265"/>
      <c r="J111" s="261"/>
      <c r="K111" s="261"/>
      <c r="L111" s="266"/>
      <c r="M111" s="267"/>
      <c r="N111" s="268"/>
      <c r="O111" s="268"/>
      <c r="P111" s="268"/>
      <c r="Q111" s="268"/>
      <c r="R111" s="268"/>
      <c r="S111" s="268"/>
      <c r="T111" s="269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70" t="s">
        <v>131</v>
      </c>
      <c r="AU111" s="270" t="s">
        <v>85</v>
      </c>
      <c r="AV111" s="15" t="s">
        <v>139</v>
      </c>
      <c r="AW111" s="15" t="s">
        <v>35</v>
      </c>
      <c r="AX111" s="15" t="s">
        <v>74</v>
      </c>
      <c r="AY111" s="270" t="s">
        <v>123</v>
      </c>
    </row>
    <row r="112" s="16" customFormat="1">
      <c r="A112" s="16"/>
      <c r="B112" s="271"/>
      <c r="C112" s="272"/>
      <c r="D112" s="229" t="s">
        <v>131</v>
      </c>
      <c r="E112" s="273" t="s">
        <v>19</v>
      </c>
      <c r="F112" s="274" t="s">
        <v>166</v>
      </c>
      <c r="G112" s="272"/>
      <c r="H112" s="273" t="s">
        <v>19</v>
      </c>
      <c r="I112" s="275"/>
      <c r="J112" s="272"/>
      <c r="K112" s="272"/>
      <c r="L112" s="276"/>
      <c r="M112" s="277"/>
      <c r="N112" s="278"/>
      <c r="O112" s="278"/>
      <c r="P112" s="278"/>
      <c r="Q112" s="278"/>
      <c r="R112" s="278"/>
      <c r="S112" s="278"/>
      <c r="T112" s="279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T112" s="280" t="s">
        <v>131</v>
      </c>
      <c r="AU112" s="280" t="s">
        <v>85</v>
      </c>
      <c r="AV112" s="16" t="s">
        <v>79</v>
      </c>
      <c r="AW112" s="16" t="s">
        <v>35</v>
      </c>
      <c r="AX112" s="16" t="s">
        <v>74</v>
      </c>
      <c r="AY112" s="280" t="s">
        <v>123</v>
      </c>
    </row>
    <row r="113" s="13" customFormat="1">
      <c r="A113" s="13"/>
      <c r="B113" s="227"/>
      <c r="C113" s="228"/>
      <c r="D113" s="229" t="s">
        <v>131</v>
      </c>
      <c r="E113" s="230" t="s">
        <v>19</v>
      </c>
      <c r="F113" s="231" t="s">
        <v>167</v>
      </c>
      <c r="G113" s="228"/>
      <c r="H113" s="232">
        <v>-88.439999999999998</v>
      </c>
      <c r="I113" s="233"/>
      <c r="J113" s="228"/>
      <c r="K113" s="228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131</v>
      </c>
      <c r="AU113" s="238" t="s">
        <v>85</v>
      </c>
      <c r="AV113" s="13" t="s">
        <v>85</v>
      </c>
      <c r="AW113" s="13" t="s">
        <v>35</v>
      </c>
      <c r="AX113" s="13" t="s">
        <v>74</v>
      </c>
      <c r="AY113" s="238" t="s">
        <v>123</v>
      </c>
    </row>
    <row r="114" s="15" customFormat="1">
      <c r="A114" s="15"/>
      <c r="B114" s="260"/>
      <c r="C114" s="261"/>
      <c r="D114" s="229" t="s">
        <v>131</v>
      </c>
      <c r="E114" s="262" t="s">
        <v>19</v>
      </c>
      <c r="F114" s="263" t="s">
        <v>163</v>
      </c>
      <c r="G114" s="261"/>
      <c r="H114" s="264">
        <v>-88.439999999999998</v>
      </c>
      <c r="I114" s="265"/>
      <c r="J114" s="261"/>
      <c r="K114" s="261"/>
      <c r="L114" s="266"/>
      <c r="M114" s="267"/>
      <c r="N114" s="268"/>
      <c r="O114" s="268"/>
      <c r="P114" s="268"/>
      <c r="Q114" s="268"/>
      <c r="R114" s="268"/>
      <c r="S114" s="268"/>
      <c r="T114" s="269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70" t="s">
        <v>131</v>
      </c>
      <c r="AU114" s="270" t="s">
        <v>85</v>
      </c>
      <c r="AV114" s="15" t="s">
        <v>139</v>
      </c>
      <c r="AW114" s="15" t="s">
        <v>35</v>
      </c>
      <c r="AX114" s="15" t="s">
        <v>74</v>
      </c>
      <c r="AY114" s="270" t="s">
        <v>123</v>
      </c>
    </row>
    <row r="115" s="14" customFormat="1">
      <c r="A115" s="14"/>
      <c r="B115" s="239"/>
      <c r="C115" s="240"/>
      <c r="D115" s="229" t="s">
        <v>131</v>
      </c>
      <c r="E115" s="241" t="s">
        <v>81</v>
      </c>
      <c r="F115" s="242" t="s">
        <v>133</v>
      </c>
      <c r="G115" s="240"/>
      <c r="H115" s="243">
        <v>669.84000000000003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9" t="s">
        <v>131</v>
      </c>
      <c r="AU115" s="249" t="s">
        <v>85</v>
      </c>
      <c r="AV115" s="14" t="s">
        <v>129</v>
      </c>
      <c r="AW115" s="14" t="s">
        <v>35</v>
      </c>
      <c r="AX115" s="14" t="s">
        <v>79</v>
      </c>
      <c r="AY115" s="249" t="s">
        <v>123</v>
      </c>
    </row>
    <row r="116" s="2" customFormat="1" ht="21.75" customHeight="1">
      <c r="A116" s="40"/>
      <c r="B116" s="41"/>
      <c r="C116" s="214" t="s">
        <v>168</v>
      </c>
      <c r="D116" s="214" t="s">
        <v>125</v>
      </c>
      <c r="E116" s="215" t="s">
        <v>169</v>
      </c>
      <c r="F116" s="216" t="s">
        <v>156</v>
      </c>
      <c r="G116" s="217" t="s">
        <v>83</v>
      </c>
      <c r="H116" s="218">
        <v>669.84000000000003</v>
      </c>
      <c r="I116" s="219"/>
      <c r="J116" s="220">
        <f>ROUND(I116*H116,2)</f>
        <v>0</v>
      </c>
      <c r="K116" s="216" t="s">
        <v>19</v>
      </c>
      <c r="L116" s="46"/>
      <c r="M116" s="221" t="s">
        <v>19</v>
      </c>
      <c r="N116" s="222" t="s">
        <v>45</v>
      </c>
      <c r="O116" s="86"/>
      <c r="P116" s="223">
        <f>O116*H116</f>
        <v>0</v>
      </c>
      <c r="Q116" s="223">
        <v>0.000263</v>
      </c>
      <c r="R116" s="223">
        <f>Q116*H116</f>
        <v>0.17616792000000001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129</v>
      </c>
      <c r="AT116" s="225" t="s">
        <v>125</v>
      </c>
      <c r="AU116" s="225" t="s">
        <v>85</v>
      </c>
      <c r="AY116" s="19" t="s">
        <v>123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129</v>
      </c>
      <c r="BM116" s="225" t="s">
        <v>170</v>
      </c>
    </row>
    <row r="117" s="13" customFormat="1">
      <c r="A117" s="13"/>
      <c r="B117" s="227"/>
      <c r="C117" s="228"/>
      <c r="D117" s="229" t="s">
        <v>131</v>
      </c>
      <c r="E117" s="230" t="s">
        <v>19</v>
      </c>
      <c r="F117" s="231" t="s">
        <v>158</v>
      </c>
      <c r="G117" s="228"/>
      <c r="H117" s="232">
        <v>356.16000000000003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131</v>
      </c>
      <c r="AU117" s="238" t="s">
        <v>85</v>
      </c>
      <c r="AV117" s="13" t="s">
        <v>85</v>
      </c>
      <c r="AW117" s="13" t="s">
        <v>35</v>
      </c>
      <c r="AX117" s="13" t="s">
        <v>74</v>
      </c>
      <c r="AY117" s="238" t="s">
        <v>123</v>
      </c>
    </row>
    <row r="118" s="13" customFormat="1">
      <c r="A118" s="13"/>
      <c r="B118" s="227"/>
      <c r="C118" s="228"/>
      <c r="D118" s="229" t="s">
        <v>131</v>
      </c>
      <c r="E118" s="230" t="s">
        <v>19</v>
      </c>
      <c r="F118" s="231" t="s">
        <v>159</v>
      </c>
      <c r="G118" s="228"/>
      <c r="H118" s="232">
        <v>147.59999999999999</v>
      </c>
      <c r="I118" s="233"/>
      <c r="J118" s="228"/>
      <c r="K118" s="228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131</v>
      </c>
      <c r="AU118" s="238" t="s">
        <v>85</v>
      </c>
      <c r="AV118" s="13" t="s">
        <v>85</v>
      </c>
      <c r="AW118" s="13" t="s">
        <v>35</v>
      </c>
      <c r="AX118" s="13" t="s">
        <v>74</v>
      </c>
      <c r="AY118" s="238" t="s">
        <v>123</v>
      </c>
    </row>
    <row r="119" s="13" customFormat="1">
      <c r="A119" s="13"/>
      <c r="B119" s="227"/>
      <c r="C119" s="228"/>
      <c r="D119" s="229" t="s">
        <v>131</v>
      </c>
      <c r="E119" s="230" t="s">
        <v>19</v>
      </c>
      <c r="F119" s="231" t="s">
        <v>160</v>
      </c>
      <c r="G119" s="228"/>
      <c r="H119" s="232">
        <v>33.840000000000003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131</v>
      </c>
      <c r="AU119" s="238" t="s">
        <v>85</v>
      </c>
      <c r="AV119" s="13" t="s">
        <v>85</v>
      </c>
      <c r="AW119" s="13" t="s">
        <v>35</v>
      </c>
      <c r="AX119" s="13" t="s">
        <v>74</v>
      </c>
      <c r="AY119" s="238" t="s">
        <v>123</v>
      </c>
    </row>
    <row r="120" s="13" customFormat="1">
      <c r="A120" s="13"/>
      <c r="B120" s="227"/>
      <c r="C120" s="228"/>
      <c r="D120" s="229" t="s">
        <v>131</v>
      </c>
      <c r="E120" s="230" t="s">
        <v>19</v>
      </c>
      <c r="F120" s="231" t="s">
        <v>161</v>
      </c>
      <c r="G120" s="228"/>
      <c r="H120" s="232">
        <v>78</v>
      </c>
      <c r="I120" s="233"/>
      <c r="J120" s="228"/>
      <c r="K120" s="228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131</v>
      </c>
      <c r="AU120" s="238" t="s">
        <v>85</v>
      </c>
      <c r="AV120" s="13" t="s">
        <v>85</v>
      </c>
      <c r="AW120" s="13" t="s">
        <v>35</v>
      </c>
      <c r="AX120" s="13" t="s">
        <v>74</v>
      </c>
      <c r="AY120" s="238" t="s">
        <v>123</v>
      </c>
    </row>
    <row r="121" s="13" customFormat="1">
      <c r="A121" s="13"/>
      <c r="B121" s="227"/>
      <c r="C121" s="228"/>
      <c r="D121" s="229" t="s">
        <v>131</v>
      </c>
      <c r="E121" s="230" t="s">
        <v>19</v>
      </c>
      <c r="F121" s="231" t="s">
        <v>162</v>
      </c>
      <c r="G121" s="228"/>
      <c r="H121" s="232">
        <v>103.68000000000001</v>
      </c>
      <c r="I121" s="233"/>
      <c r="J121" s="228"/>
      <c r="K121" s="228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131</v>
      </c>
      <c r="AU121" s="238" t="s">
        <v>85</v>
      </c>
      <c r="AV121" s="13" t="s">
        <v>85</v>
      </c>
      <c r="AW121" s="13" t="s">
        <v>35</v>
      </c>
      <c r="AX121" s="13" t="s">
        <v>74</v>
      </c>
      <c r="AY121" s="238" t="s">
        <v>123</v>
      </c>
    </row>
    <row r="122" s="15" customFormat="1">
      <c r="A122" s="15"/>
      <c r="B122" s="260"/>
      <c r="C122" s="261"/>
      <c r="D122" s="229" t="s">
        <v>131</v>
      </c>
      <c r="E122" s="262" t="s">
        <v>19</v>
      </c>
      <c r="F122" s="263" t="s">
        <v>163</v>
      </c>
      <c r="G122" s="261"/>
      <c r="H122" s="264">
        <v>719.27999999999997</v>
      </c>
      <c r="I122" s="265"/>
      <c r="J122" s="261"/>
      <c r="K122" s="261"/>
      <c r="L122" s="266"/>
      <c r="M122" s="267"/>
      <c r="N122" s="268"/>
      <c r="O122" s="268"/>
      <c r="P122" s="268"/>
      <c r="Q122" s="268"/>
      <c r="R122" s="268"/>
      <c r="S122" s="268"/>
      <c r="T122" s="269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70" t="s">
        <v>131</v>
      </c>
      <c r="AU122" s="270" t="s">
        <v>85</v>
      </c>
      <c r="AV122" s="15" t="s">
        <v>139</v>
      </c>
      <c r="AW122" s="15" t="s">
        <v>35</v>
      </c>
      <c r="AX122" s="15" t="s">
        <v>74</v>
      </c>
      <c r="AY122" s="270" t="s">
        <v>123</v>
      </c>
    </row>
    <row r="123" s="16" customFormat="1">
      <c r="A123" s="16"/>
      <c r="B123" s="271"/>
      <c r="C123" s="272"/>
      <c r="D123" s="229" t="s">
        <v>131</v>
      </c>
      <c r="E123" s="273" t="s">
        <v>19</v>
      </c>
      <c r="F123" s="274" t="s">
        <v>164</v>
      </c>
      <c r="G123" s="272"/>
      <c r="H123" s="273" t="s">
        <v>19</v>
      </c>
      <c r="I123" s="275"/>
      <c r="J123" s="272"/>
      <c r="K123" s="272"/>
      <c r="L123" s="276"/>
      <c r="M123" s="277"/>
      <c r="N123" s="278"/>
      <c r="O123" s="278"/>
      <c r="P123" s="278"/>
      <c r="Q123" s="278"/>
      <c r="R123" s="278"/>
      <c r="S123" s="278"/>
      <c r="T123" s="279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T123" s="280" t="s">
        <v>131</v>
      </c>
      <c r="AU123" s="280" t="s">
        <v>85</v>
      </c>
      <c r="AV123" s="16" t="s">
        <v>79</v>
      </c>
      <c r="AW123" s="16" t="s">
        <v>35</v>
      </c>
      <c r="AX123" s="16" t="s">
        <v>74</v>
      </c>
      <c r="AY123" s="280" t="s">
        <v>123</v>
      </c>
    </row>
    <row r="124" s="13" customFormat="1">
      <c r="A124" s="13"/>
      <c r="B124" s="227"/>
      <c r="C124" s="228"/>
      <c r="D124" s="229" t="s">
        <v>131</v>
      </c>
      <c r="E124" s="230" t="s">
        <v>19</v>
      </c>
      <c r="F124" s="231" t="s">
        <v>165</v>
      </c>
      <c r="G124" s="228"/>
      <c r="H124" s="232">
        <v>39</v>
      </c>
      <c r="I124" s="233"/>
      <c r="J124" s="228"/>
      <c r="K124" s="228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131</v>
      </c>
      <c r="AU124" s="238" t="s">
        <v>85</v>
      </c>
      <c r="AV124" s="13" t="s">
        <v>85</v>
      </c>
      <c r="AW124" s="13" t="s">
        <v>35</v>
      </c>
      <c r="AX124" s="13" t="s">
        <v>74</v>
      </c>
      <c r="AY124" s="238" t="s">
        <v>123</v>
      </c>
    </row>
    <row r="125" s="15" customFormat="1">
      <c r="A125" s="15"/>
      <c r="B125" s="260"/>
      <c r="C125" s="261"/>
      <c r="D125" s="229" t="s">
        <v>131</v>
      </c>
      <c r="E125" s="262" t="s">
        <v>19</v>
      </c>
      <c r="F125" s="263" t="s">
        <v>163</v>
      </c>
      <c r="G125" s="261"/>
      <c r="H125" s="264">
        <v>39</v>
      </c>
      <c r="I125" s="265"/>
      <c r="J125" s="261"/>
      <c r="K125" s="261"/>
      <c r="L125" s="266"/>
      <c r="M125" s="267"/>
      <c r="N125" s="268"/>
      <c r="O125" s="268"/>
      <c r="P125" s="268"/>
      <c r="Q125" s="268"/>
      <c r="R125" s="268"/>
      <c r="S125" s="268"/>
      <c r="T125" s="269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0" t="s">
        <v>131</v>
      </c>
      <c r="AU125" s="270" t="s">
        <v>85</v>
      </c>
      <c r="AV125" s="15" t="s">
        <v>139</v>
      </c>
      <c r="AW125" s="15" t="s">
        <v>35</v>
      </c>
      <c r="AX125" s="15" t="s">
        <v>74</v>
      </c>
      <c r="AY125" s="270" t="s">
        <v>123</v>
      </c>
    </row>
    <row r="126" s="16" customFormat="1">
      <c r="A126" s="16"/>
      <c r="B126" s="271"/>
      <c r="C126" s="272"/>
      <c r="D126" s="229" t="s">
        <v>131</v>
      </c>
      <c r="E126" s="273" t="s">
        <v>19</v>
      </c>
      <c r="F126" s="274" t="s">
        <v>166</v>
      </c>
      <c r="G126" s="272"/>
      <c r="H126" s="273" t="s">
        <v>19</v>
      </c>
      <c r="I126" s="275"/>
      <c r="J126" s="272"/>
      <c r="K126" s="272"/>
      <c r="L126" s="276"/>
      <c r="M126" s="277"/>
      <c r="N126" s="278"/>
      <c r="O126" s="278"/>
      <c r="P126" s="278"/>
      <c r="Q126" s="278"/>
      <c r="R126" s="278"/>
      <c r="S126" s="278"/>
      <c r="T126" s="279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T126" s="280" t="s">
        <v>131</v>
      </c>
      <c r="AU126" s="280" t="s">
        <v>85</v>
      </c>
      <c r="AV126" s="16" t="s">
        <v>79</v>
      </c>
      <c r="AW126" s="16" t="s">
        <v>35</v>
      </c>
      <c r="AX126" s="16" t="s">
        <v>74</v>
      </c>
      <c r="AY126" s="280" t="s">
        <v>123</v>
      </c>
    </row>
    <row r="127" s="13" customFormat="1">
      <c r="A127" s="13"/>
      <c r="B127" s="227"/>
      <c r="C127" s="228"/>
      <c r="D127" s="229" t="s">
        <v>131</v>
      </c>
      <c r="E127" s="230" t="s">
        <v>19</v>
      </c>
      <c r="F127" s="231" t="s">
        <v>167</v>
      </c>
      <c r="G127" s="228"/>
      <c r="H127" s="232">
        <v>-88.439999999999998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131</v>
      </c>
      <c r="AU127" s="238" t="s">
        <v>85</v>
      </c>
      <c r="AV127" s="13" t="s">
        <v>85</v>
      </c>
      <c r="AW127" s="13" t="s">
        <v>35</v>
      </c>
      <c r="AX127" s="13" t="s">
        <v>74</v>
      </c>
      <c r="AY127" s="238" t="s">
        <v>123</v>
      </c>
    </row>
    <row r="128" s="15" customFormat="1">
      <c r="A128" s="15"/>
      <c r="B128" s="260"/>
      <c r="C128" s="261"/>
      <c r="D128" s="229" t="s">
        <v>131</v>
      </c>
      <c r="E128" s="262" t="s">
        <v>19</v>
      </c>
      <c r="F128" s="263" t="s">
        <v>163</v>
      </c>
      <c r="G128" s="261"/>
      <c r="H128" s="264">
        <v>-88.439999999999998</v>
      </c>
      <c r="I128" s="265"/>
      <c r="J128" s="261"/>
      <c r="K128" s="261"/>
      <c r="L128" s="266"/>
      <c r="M128" s="267"/>
      <c r="N128" s="268"/>
      <c r="O128" s="268"/>
      <c r="P128" s="268"/>
      <c r="Q128" s="268"/>
      <c r="R128" s="268"/>
      <c r="S128" s="268"/>
      <c r="T128" s="269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0" t="s">
        <v>131</v>
      </c>
      <c r="AU128" s="270" t="s">
        <v>85</v>
      </c>
      <c r="AV128" s="15" t="s">
        <v>139</v>
      </c>
      <c r="AW128" s="15" t="s">
        <v>35</v>
      </c>
      <c r="AX128" s="15" t="s">
        <v>74</v>
      </c>
      <c r="AY128" s="270" t="s">
        <v>123</v>
      </c>
    </row>
    <row r="129" s="14" customFormat="1">
      <c r="A129" s="14"/>
      <c r="B129" s="239"/>
      <c r="C129" s="240"/>
      <c r="D129" s="229" t="s">
        <v>131</v>
      </c>
      <c r="E129" s="241" t="s">
        <v>19</v>
      </c>
      <c r="F129" s="242" t="s">
        <v>133</v>
      </c>
      <c r="G129" s="240"/>
      <c r="H129" s="243">
        <v>669.84000000000003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9" t="s">
        <v>131</v>
      </c>
      <c r="AU129" s="249" t="s">
        <v>85</v>
      </c>
      <c r="AV129" s="14" t="s">
        <v>129</v>
      </c>
      <c r="AW129" s="14" t="s">
        <v>35</v>
      </c>
      <c r="AX129" s="14" t="s">
        <v>79</v>
      </c>
      <c r="AY129" s="249" t="s">
        <v>123</v>
      </c>
    </row>
    <row r="130" s="2" customFormat="1" ht="33" customHeight="1">
      <c r="A130" s="40"/>
      <c r="B130" s="41"/>
      <c r="C130" s="214" t="s">
        <v>146</v>
      </c>
      <c r="D130" s="214" t="s">
        <v>125</v>
      </c>
      <c r="E130" s="215" t="s">
        <v>171</v>
      </c>
      <c r="F130" s="216" t="s">
        <v>172</v>
      </c>
      <c r="G130" s="217" t="s">
        <v>83</v>
      </c>
      <c r="H130" s="218">
        <v>669.84000000000003</v>
      </c>
      <c r="I130" s="219"/>
      <c r="J130" s="220">
        <f>ROUND(I130*H130,2)</f>
        <v>0</v>
      </c>
      <c r="K130" s="216" t="s">
        <v>128</v>
      </c>
      <c r="L130" s="46"/>
      <c r="M130" s="221" t="s">
        <v>19</v>
      </c>
      <c r="N130" s="222" t="s">
        <v>45</v>
      </c>
      <c r="O130" s="86"/>
      <c r="P130" s="223">
        <f>O130*H130</f>
        <v>0</v>
      </c>
      <c r="Q130" s="223">
        <v>0.020480000000000002</v>
      </c>
      <c r="R130" s="223">
        <f>Q130*H130</f>
        <v>13.718323200000002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129</v>
      </c>
      <c r="AT130" s="225" t="s">
        <v>125</v>
      </c>
      <c r="AU130" s="225" t="s">
        <v>85</v>
      </c>
      <c r="AY130" s="19" t="s">
        <v>123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129</v>
      </c>
      <c r="BM130" s="225" t="s">
        <v>173</v>
      </c>
    </row>
    <row r="131" s="13" customFormat="1">
      <c r="A131" s="13"/>
      <c r="B131" s="227"/>
      <c r="C131" s="228"/>
      <c r="D131" s="229" t="s">
        <v>131</v>
      </c>
      <c r="E131" s="230" t="s">
        <v>19</v>
      </c>
      <c r="F131" s="231" t="s">
        <v>81</v>
      </c>
      <c r="G131" s="228"/>
      <c r="H131" s="232">
        <v>669.84000000000003</v>
      </c>
      <c r="I131" s="233"/>
      <c r="J131" s="228"/>
      <c r="K131" s="228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131</v>
      </c>
      <c r="AU131" s="238" t="s">
        <v>85</v>
      </c>
      <c r="AV131" s="13" t="s">
        <v>85</v>
      </c>
      <c r="AW131" s="13" t="s">
        <v>35</v>
      </c>
      <c r="AX131" s="13" t="s">
        <v>79</v>
      </c>
      <c r="AY131" s="238" t="s">
        <v>123</v>
      </c>
    </row>
    <row r="132" s="2" customFormat="1" ht="33" customHeight="1">
      <c r="A132" s="40"/>
      <c r="B132" s="41"/>
      <c r="C132" s="214" t="s">
        <v>174</v>
      </c>
      <c r="D132" s="214" t="s">
        <v>125</v>
      </c>
      <c r="E132" s="215" t="s">
        <v>175</v>
      </c>
      <c r="F132" s="216" t="s">
        <v>176</v>
      </c>
      <c r="G132" s="217" t="s">
        <v>83</v>
      </c>
      <c r="H132" s="218">
        <v>669.84000000000003</v>
      </c>
      <c r="I132" s="219"/>
      <c r="J132" s="220">
        <f>ROUND(I132*H132,2)</f>
        <v>0</v>
      </c>
      <c r="K132" s="216" t="s">
        <v>128</v>
      </c>
      <c r="L132" s="46"/>
      <c r="M132" s="221" t="s">
        <v>19</v>
      </c>
      <c r="N132" s="222" t="s">
        <v>45</v>
      </c>
      <c r="O132" s="86"/>
      <c r="P132" s="223">
        <f>O132*H132</f>
        <v>0</v>
      </c>
      <c r="Q132" s="223">
        <v>0.0043839999999999999</v>
      </c>
      <c r="R132" s="223">
        <f>Q132*H132</f>
        <v>2.9365785600000001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129</v>
      </c>
      <c r="AT132" s="225" t="s">
        <v>125</v>
      </c>
      <c r="AU132" s="225" t="s">
        <v>85</v>
      </c>
      <c r="AY132" s="19" t="s">
        <v>123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79</v>
      </c>
      <c r="BK132" s="226">
        <f>ROUND(I132*H132,2)</f>
        <v>0</v>
      </c>
      <c r="BL132" s="19" t="s">
        <v>129</v>
      </c>
      <c r="BM132" s="225" t="s">
        <v>177</v>
      </c>
    </row>
    <row r="133" s="13" customFormat="1">
      <c r="A133" s="13"/>
      <c r="B133" s="227"/>
      <c r="C133" s="228"/>
      <c r="D133" s="229" t="s">
        <v>131</v>
      </c>
      <c r="E133" s="230" t="s">
        <v>19</v>
      </c>
      <c r="F133" s="231" t="s">
        <v>81</v>
      </c>
      <c r="G133" s="228"/>
      <c r="H133" s="232">
        <v>669.84000000000003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131</v>
      </c>
      <c r="AU133" s="238" t="s">
        <v>85</v>
      </c>
      <c r="AV133" s="13" t="s">
        <v>85</v>
      </c>
      <c r="AW133" s="13" t="s">
        <v>35</v>
      </c>
      <c r="AX133" s="13" t="s">
        <v>79</v>
      </c>
      <c r="AY133" s="238" t="s">
        <v>123</v>
      </c>
    </row>
    <row r="134" s="2" customFormat="1" ht="44.25" customHeight="1">
      <c r="A134" s="40"/>
      <c r="B134" s="41"/>
      <c r="C134" s="214" t="s">
        <v>178</v>
      </c>
      <c r="D134" s="214" t="s">
        <v>125</v>
      </c>
      <c r="E134" s="215" t="s">
        <v>179</v>
      </c>
      <c r="F134" s="216" t="s">
        <v>180</v>
      </c>
      <c r="G134" s="217" t="s">
        <v>83</v>
      </c>
      <c r="H134" s="218">
        <v>669.84000000000003</v>
      </c>
      <c r="I134" s="219"/>
      <c r="J134" s="220">
        <f>ROUND(I134*H134,2)</f>
        <v>0</v>
      </c>
      <c r="K134" s="216" t="s">
        <v>128</v>
      </c>
      <c r="L134" s="46"/>
      <c r="M134" s="221" t="s">
        <v>19</v>
      </c>
      <c r="N134" s="222" t="s">
        <v>45</v>
      </c>
      <c r="O134" s="86"/>
      <c r="P134" s="223">
        <f>O134*H134</f>
        <v>0</v>
      </c>
      <c r="Q134" s="223">
        <v>0.0079000000000000008</v>
      </c>
      <c r="R134" s="223">
        <f>Q134*H134</f>
        <v>5.2917360000000011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129</v>
      </c>
      <c r="AT134" s="225" t="s">
        <v>125</v>
      </c>
      <c r="AU134" s="225" t="s">
        <v>85</v>
      </c>
      <c r="AY134" s="19" t="s">
        <v>123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79</v>
      </c>
      <c r="BK134" s="226">
        <f>ROUND(I134*H134,2)</f>
        <v>0</v>
      </c>
      <c r="BL134" s="19" t="s">
        <v>129</v>
      </c>
      <c r="BM134" s="225" t="s">
        <v>181</v>
      </c>
    </row>
    <row r="135" s="13" customFormat="1">
      <c r="A135" s="13"/>
      <c r="B135" s="227"/>
      <c r="C135" s="228"/>
      <c r="D135" s="229" t="s">
        <v>131</v>
      </c>
      <c r="E135" s="230" t="s">
        <v>19</v>
      </c>
      <c r="F135" s="231" t="s">
        <v>81</v>
      </c>
      <c r="G135" s="228"/>
      <c r="H135" s="232">
        <v>669.84000000000003</v>
      </c>
      <c r="I135" s="233"/>
      <c r="J135" s="228"/>
      <c r="K135" s="228"/>
      <c r="L135" s="234"/>
      <c r="M135" s="235"/>
      <c r="N135" s="236"/>
      <c r="O135" s="236"/>
      <c r="P135" s="236"/>
      <c r="Q135" s="236"/>
      <c r="R135" s="236"/>
      <c r="S135" s="236"/>
      <c r="T135" s="23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8" t="s">
        <v>131</v>
      </c>
      <c r="AU135" s="238" t="s">
        <v>85</v>
      </c>
      <c r="AV135" s="13" t="s">
        <v>85</v>
      </c>
      <c r="AW135" s="13" t="s">
        <v>35</v>
      </c>
      <c r="AX135" s="13" t="s">
        <v>79</v>
      </c>
      <c r="AY135" s="238" t="s">
        <v>123</v>
      </c>
    </row>
    <row r="136" s="2" customFormat="1" ht="21.75" customHeight="1">
      <c r="A136" s="40"/>
      <c r="B136" s="41"/>
      <c r="C136" s="214" t="s">
        <v>182</v>
      </c>
      <c r="D136" s="214" t="s">
        <v>125</v>
      </c>
      <c r="E136" s="215" t="s">
        <v>183</v>
      </c>
      <c r="F136" s="216" t="s">
        <v>184</v>
      </c>
      <c r="G136" s="217" t="s">
        <v>150</v>
      </c>
      <c r="H136" s="218">
        <v>557.20000000000005</v>
      </c>
      <c r="I136" s="219"/>
      <c r="J136" s="220">
        <f>ROUND(I136*H136,2)</f>
        <v>0</v>
      </c>
      <c r="K136" s="216" t="s">
        <v>128</v>
      </c>
      <c r="L136" s="46"/>
      <c r="M136" s="221" t="s">
        <v>19</v>
      </c>
      <c r="N136" s="222" t="s">
        <v>45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129</v>
      </c>
      <c r="AT136" s="225" t="s">
        <v>125</v>
      </c>
      <c r="AU136" s="225" t="s">
        <v>85</v>
      </c>
      <c r="AY136" s="19" t="s">
        <v>123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79</v>
      </c>
      <c r="BK136" s="226">
        <f>ROUND(I136*H136,2)</f>
        <v>0</v>
      </c>
      <c r="BL136" s="19" t="s">
        <v>129</v>
      </c>
      <c r="BM136" s="225" t="s">
        <v>185</v>
      </c>
    </row>
    <row r="137" s="13" customFormat="1">
      <c r="A137" s="13"/>
      <c r="B137" s="227"/>
      <c r="C137" s="228"/>
      <c r="D137" s="229" t="s">
        <v>131</v>
      </c>
      <c r="E137" s="230" t="s">
        <v>19</v>
      </c>
      <c r="F137" s="231" t="s">
        <v>186</v>
      </c>
      <c r="G137" s="228"/>
      <c r="H137" s="232">
        <v>195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131</v>
      </c>
      <c r="AU137" s="238" t="s">
        <v>85</v>
      </c>
      <c r="AV137" s="13" t="s">
        <v>85</v>
      </c>
      <c r="AW137" s="13" t="s">
        <v>35</v>
      </c>
      <c r="AX137" s="13" t="s">
        <v>74</v>
      </c>
      <c r="AY137" s="238" t="s">
        <v>123</v>
      </c>
    </row>
    <row r="138" s="13" customFormat="1">
      <c r="A138" s="13"/>
      <c r="B138" s="227"/>
      <c r="C138" s="228"/>
      <c r="D138" s="229" t="s">
        <v>131</v>
      </c>
      <c r="E138" s="230" t="s">
        <v>19</v>
      </c>
      <c r="F138" s="231" t="s">
        <v>187</v>
      </c>
      <c r="G138" s="228"/>
      <c r="H138" s="232">
        <v>259.19999999999999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131</v>
      </c>
      <c r="AU138" s="238" t="s">
        <v>85</v>
      </c>
      <c r="AV138" s="13" t="s">
        <v>85</v>
      </c>
      <c r="AW138" s="13" t="s">
        <v>35</v>
      </c>
      <c r="AX138" s="13" t="s">
        <v>74</v>
      </c>
      <c r="AY138" s="238" t="s">
        <v>123</v>
      </c>
    </row>
    <row r="139" s="13" customFormat="1">
      <c r="A139" s="13"/>
      <c r="B139" s="227"/>
      <c r="C139" s="228"/>
      <c r="D139" s="229" t="s">
        <v>131</v>
      </c>
      <c r="E139" s="230" t="s">
        <v>19</v>
      </c>
      <c r="F139" s="231" t="s">
        <v>188</v>
      </c>
      <c r="G139" s="228"/>
      <c r="H139" s="232">
        <v>18.199999999999999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131</v>
      </c>
      <c r="AU139" s="238" t="s">
        <v>85</v>
      </c>
      <c r="AV139" s="13" t="s">
        <v>85</v>
      </c>
      <c r="AW139" s="13" t="s">
        <v>35</v>
      </c>
      <c r="AX139" s="13" t="s">
        <v>74</v>
      </c>
      <c r="AY139" s="238" t="s">
        <v>123</v>
      </c>
    </row>
    <row r="140" s="13" customFormat="1">
      <c r="A140" s="13"/>
      <c r="B140" s="227"/>
      <c r="C140" s="228"/>
      <c r="D140" s="229" t="s">
        <v>131</v>
      </c>
      <c r="E140" s="230" t="s">
        <v>19</v>
      </c>
      <c r="F140" s="231" t="s">
        <v>189</v>
      </c>
      <c r="G140" s="228"/>
      <c r="H140" s="232">
        <v>84.799999999999997</v>
      </c>
      <c r="I140" s="233"/>
      <c r="J140" s="228"/>
      <c r="K140" s="228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131</v>
      </c>
      <c r="AU140" s="238" t="s">
        <v>85</v>
      </c>
      <c r="AV140" s="13" t="s">
        <v>85</v>
      </c>
      <c r="AW140" s="13" t="s">
        <v>35</v>
      </c>
      <c r="AX140" s="13" t="s">
        <v>74</v>
      </c>
      <c r="AY140" s="238" t="s">
        <v>123</v>
      </c>
    </row>
    <row r="141" s="14" customFormat="1">
      <c r="A141" s="14"/>
      <c r="B141" s="239"/>
      <c r="C141" s="240"/>
      <c r="D141" s="229" t="s">
        <v>131</v>
      </c>
      <c r="E141" s="241" t="s">
        <v>19</v>
      </c>
      <c r="F141" s="242" t="s">
        <v>133</v>
      </c>
      <c r="G141" s="240"/>
      <c r="H141" s="243">
        <v>557.20000000000005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9" t="s">
        <v>131</v>
      </c>
      <c r="AU141" s="249" t="s">
        <v>85</v>
      </c>
      <c r="AV141" s="14" t="s">
        <v>129</v>
      </c>
      <c r="AW141" s="14" t="s">
        <v>35</v>
      </c>
      <c r="AX141" s="14" t="s">
        <v>79</v>
      </c>
      <c r="AY141" s="249" t="s">
        <v>123</v>
      </c>
    </row>
    <row r="142" s="2" customFormat="1" ht="21.75" customHeight="1">
      <c r="A142" s="40"/>
      <c r="B142" s="41"/>
      <c r="C142" s="250" t="s">
        <v>190</v>
      </c>
      <c r="D142" s="250" t="s">
        <v>143</v>
      </c>
      <c r="E142" s="251" t="s">
        <v>191</v>
      </c>
      <c r="F142" s="252" t="s">
        <v>192</v>
      </c>
      <c r="G142" s="253" t="s">
        <v>150</v>
      </c>
      <c r="H142" s="254">
        <v>259.19999999999999</v>
      </c>
      <c r="I142" s="255"/>
      <c r="J142" s="256">
        <f>ROUND(I142*H142,2)</f>
        <v>0</v>
      </c>
      <c r="K142" s="252" t="s">
        <v>128</v>
      </c>
      <c r="L142" s="257"/>
      <c r="M142" s="258" t="s">
        <v>19</v>
      </c>
      <c r="N142" s="259" t="s">
        <v>45</v>
      </c>
      <c r="O142" s="86"/>
      <c r="P142" s="223">
        <f>O142*H142</f>
        <v>0</v>
      </c>
      <c r="Q142" s="223">
        <v>3.0000000000000001E-05</v>
      </c>
      <c r="R142" s="223">
        <f>Q142*H142</f>
        <v>0.0077759999999999999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146</v>
      </c>
      <c r="AT142" s="225" t="s">
        <v>143</v>
      </c>
      <c r="AU142" s="225" t="s">
        <v>85</v>
      </c>
      <c r="AY142" s="19" t="s">
        <v>123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129</v>
      </c>
      <c r="BM142" s="225" t="s">
        <v>193</v>
      </c>
    </row>
    <row r="143" s="13" customFormat="1">
      <c r="A143" s="13"/>
      <c r="B143" s="227"/>
      <c r="C143" s="228"/>
      <c r="D143" s="229" t="s">
        <v>131</v>
      </c>
      <c r="E143" s="230" t="s">
        <v>19</v>
      </c>
      <c r="F143" s="231" t="s">
        <v>187</v>
      </c>
      <c r="G143" s="228"/>
      <c r="H143" s="232">
        <v>259.19999999999999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131</v>
      </c>
      <c r="AU143" s="238" t="s">
        <v>85</v>
      </c>
      <c r="AV143" s="13" t="s">
        <v>85</v>
      </c>
      <c r="AW143" s="13" t="s">
        <v>35</v>
      </c>
      <c r="AX143" s="13" t="s">
        <v>79</v>
      </c>
      <c r="AY143" s="238" t="s">
        <v>123</v>
      </c>
    </row>
    <row r="144" s="2" customFormat="1" ht="21.75" customHeight="1">
      <c r="A144" s="40"/>
      <c r="B144" s="41"/>
      <c r="C144" s="250" t="s">
        <v>194</v>
      </c>
      <c r="D144" s="250" t="s">
        <v>143</v>
      </c>
      <c r="E144" s="251" t="s">
        <v>195</v>
      </c>
      <c r="F144" s="252" t="s">
        <v>196</v>
      </c>
      <c r="G144" s="253" t="s">
        <v>150</v>
      </c>
      <c r="H144" s="254">
        <v>195</v>
      </c>
      <c r="I144" s="255"/>
      <c r="J144" s="256">
        <f>ROUND(I144*H144,2)</f>
        <v>0</v>
      </c>
      <c r="K144" s="252" t="s">
        <v>128</v>
      </c>
      <c r="L144" s="257"/>
      <c r="M144" s="258" t="s">
        <v>19</v>
      </c>
      <c r="N144" s="259" t="s">
        <v>45</v>
      </c>
      <c r="O144" s="86"/>
      <c r="P144" s="223">
        <f>O144*H144</f>
        <v>0</v>
      </c>
      <c r="Q144" s="223">
        <v>4.0000000000000003E-05</v>
      </c>
      <c r="R144" s="223">
        <f>Q144*H144</f>
        <v>0.0078000000000000005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146</v>
      </c>
      <c r="AT144" s="225" t="s">
        <v>143</v>
      </c>
      <c r="AU144" s="225" t="s">
        <v>85</v>
      </c>
      <c r="AY144" s="19" t="s">
        <v>123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79</v>
      </c>
      <c r="BK144" s="226">
        <f>ROUND(I144*H144,2)</f>
        <v>0</v>
      </c>
      <c r="BL144" s="19" t="s">
        <v>129</v>
      </c>
      <c r="BM144" s="225" t="s">
        <v>197</v>
      </c>
    </row>
    <row r="145" s="13" customFormat="1">
      <c r="A145" s="13"/>
      <c r="B145" s="227"/>
      <c r="C145" s="228"/>
      <c r="D145" s="229" t="s">
        <v>131</v>
      </c>
      <c r="E145" s="230" t="s">
        <v>19</v>
      </c>
      <c r="F145" s="231" t="s">
        <v>186</v>
      </c>
      <c r="G145" s="228"/>
      <c r="H145" s="232">
        <v>195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131</v>
      </c>
      <c r="AU145" s="238" t="s">
        <v>85</v>
      </c>
      <c r="AV145" s="13" t="s">
        <v>85</v>
      </c>
      <c r="AW145" s="13" t="s">
        <v>35</v>
      </c>
      <c r="AX145" s="13" t="s">
        <v>79</v>
      </c>
      <c r="AY145" s="238" t="s">
        <v>123</v>
      </c>
    </row>
    <row r="146" s="2" customFormat="1" ht="21.75" customHeight="1">
      <c r="A146" s="40"/>
      <c r="B146" s="41"/>
      <c r="C146" s="250" t="s">
        <v>198</v>
      </c>
      <c r="D146" s="250" t="s">
        <v>143</v>
      </c>
      <c r="E146" s="251" t="s">
        <v>199</v>
      </c>
      <c r="F146" s="252" t="s">
        <v>200</v>
      </c>
      <c r="G146" s="253" t="s">
        <v>150</v>
      </c>
      <c r="H146" s="254">
        <v>42.399999999999999</v>
      </c>
      <c r="I146" s="255"/>
      <c r="J146" s="256">
        <f>ROUND(I146*H146,2)</f>
        <v>0</v>
      </c>
      <c r="K146" s="252" t="s">
        <v>128</v>
      </c>
      <c r="L146" s="257"/>
      <c r="M146" s="258" t="s">
        <v>19</v>
      </c>
      <c r="N146" s="259" t="s">
        <v>45</v>
      </c>
      <c r="O146" s="86"/>
      <c r="P146" s="223">
        <f>O146*H146</f>
        <v>0</v>
      </c>
      <c r="Q146" s="223">
        <v>0.00020000000000000001</v>
      </c>
      <c r="R146" s="223">
        <f>Q146*H146</f>
        <v>0.0084799999999999997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146</v>
      </c>
      <c r="AT146" s="225" t="s">
        <v>143</v>
      </c>
      <c r="AU146" s="225" t="s">
        <v>85</v>
      </c>
      <c r="AY146" s="19" t="s">
        <v>123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79</v>
      </c>
      <c r="BK146" s="226">
        <f>ROUND(I146*H146,2)</f>
        <v>0</v>
      </c>
      <c r="BL146" s="19" t="s">
        <v>129</v>
      </c>
      <c r="BM146" s="225" t="s">
        <v>201</v>
      </c>
    </row>
    <row r="147" s="13" customFormat="1">
      <c r="A147" s="13"/>
      <c r="B147" s="227"/>
      <c r="C147" s="228"/>
      <c r="D147" s="229" t="s">
        <v>131</v>
      </c>
      <c r="E147" s="230" t="s">
        <v>19</v>
      </c>
      <c r="F147" s="231" t="s">
        <v>202</v>
      </c>
      <c r="G147" s="228"/>
      <c r="H147" s="232">
        <v>42.399999999999999</v>
      </c>
      <c r="I147" s="233"/>
      <c r="J147" s="228"/>
      <c r="K147" s="228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131</v>
      </c>
      <c r="AU147" s="238" t="s">
        <v>85</v>
      </c>
      <c r="AV147" s="13" t="s">
        <v>85</v>
      </c>
      <c r="AW147" s="13" t="s">
        <v>35</v>
      </c>
      <c r="AX147" s="13" t="s">
        <v>79</v>
      </c>
      <c r="AY147" s="238" t="s">
        <v>123</v>
      </c>
    </row>
    <row r="148" s="2" customFormat="1" ht="21.75" customHeight="1">
      <c r="A148" s="40"/>
      <c r="B148" s="41"/>
      <c r="C148" s="250" t="s">
        <v>8</v>
      </c>
      <c r="D148" s="250" t="s">
        <v>143</v>
      </c>
      <c r="E148" s="251" t="s">
        <v>203</v>
      </c>
      <c r="F148" s="252" t="s">
        <v>204</v>
      </c>
      <c r="G148" s="253" t="s">
        <v>150</v>
      </c>
      <c r="H148" s="254">
        <v>42.399999999999999</v>
      </c>
      <c r="I148" s="255"/>
      <c r="J148" s="256">
        <f>ROUND(I148*H148,2)</f>
        <v>0</v>
      </c>
      <c r="K148" s="252" t="s">
        <v>128</v>
      </c>
      <c r="L148" s="257"/>
      <c r="M148" s="258" t="s">
        <v>19</v>
      </c>
      <c r="N148" s="259" t="s">
        <v>45</v>
      </c>
      <c r="O148" s="86"/>
      <c r="P148" s="223">
        <f>O148*H148</f>
        <v>0</v>
      </c>
      <c r="Q148" s="223">
        <v>0.00029999999999999997</v>
      </c>
      <c r="R148" s="223">
        <f>Q148*H148</f>
        <v>0.012719999999999999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146</v>
      </c>
      <c r="AT148" s="225" t="s">
        <v>143</v>
      </c>
      <c r="AU148" s="225" t="s">
        <v>85</v>
      </c>
      <c r="AY148" s="19" t="s">
        <v>123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79</v>
      </c>
      <c r="BK148" s="226">
        <f>ROUND(I148*H148,2)</f>
        <v>0</v>
      </c>
      <c r="BL148" s="19" t="s">
        <v>129</v>
      </c>
      <c r="BM148" s="225" t="s">
        <v>205</v>
      </c>
    </row>
    <row r="149" s="13" customFormat="1">
      <c r="A149" s="13"/>
      <c r="B149" s="227"/>
      <c r="C149" s="228"/>
      <c r="D149" s="229" t="s">
        <v>131</v>
      </c>
      <c r="E149" s="230" t="s">
        <v>19</v>
      </c>
      <c r="F149" s="231" t="s">
        <v>202</v>
      </c>
      <c r="G149" s="228"/>
      <c r="H149" s="232">
        <v>42.399999999999999</v>
      </c>
      <c r="I149" s="233"/>
      <c r="J149" s="228"/>
      <c r="K149" s="228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131</v>
      </c>
      <c r="AU149" s="238" t="s">
        <v>85</v>
      </c>
      <c r="AV149" s="13" t="s">
        <v>85</v>
      </c>
      <c r="AW149" s="13" t="s">
        <v>35</v>
      </c>
      <c r="AX149" s="13" t="s">
        <v>79</v>
      </c>
      <c r="AY149" s="238" t="s">
        <v>123</v>
      </c>
    </row>
    <row r="150" s="2" customFormat="1" ht="21.75" customHeight="1">
      <c r="A150" s="40"/>
      <c r="B150" s="41"/>
      <c r="C150" s="250" t="s">
        <v>206</v>
      </c>
      <c r="D150" s="250" t="s">
        <v>143</v>
      </c>
      <c r="E150" s="251" t="s">
        <v>207</v>
      </c>
      <c r="F150" s="252" t="s">
        <v>208</v>
      </c>
      <c r="G150" s="253" t="s">
        <v>150</v>
      </c>
      <c r="H150" s="254">
        <v>18.199999999999999</v>
      </c>
      <c r="I150" s="255"/>
      <c r="J150" s="256">
        <f>ROUND(I150*H150,2)</f>
        <v>0</v>
      </c>
      <c r="K150" s="252" t="s">
        <v>128</v>
      </c>
      <c r="L150" s="257"/>
      <c r="M150" s="258" t="s">
        <v>19</v>
      </c>
      <c r="N150" s="259" t="s">
        <v>45</v>
      </c>
      <c r="O150" s="86"/>
      <c r="P150" s="223">
        <f>O150*H150</f>
        <v>0</v>
      </c>
      <c r="Q150" s="223">
        <v>0.00050000000000000001</v>
      </c>
      <c r="R150" s="223">
        <f>Q150*H150</f>
        <v>0.0091000000000000004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146</v>
      </c>
      <c r="AT150" s="225" t="s">
        <v>143</v>
      </c>
      <c r="AU150" s="225" t="s">
        <v>85</v>
      </c>
      <c r="AY150" s="19" t="s">
        <v>123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79</v>
      </c>
      <c r="BK150" s="226">
        <f>ROUND(I150*H150,2)</f>
        <v>0</v>
      </c>
      <c r="BL150" s="19" t="s">
        <v>129</v>
      </c>
      <c r="BM150" s="225" t="s">
        <v>209</v>
      </c>
    </row>
    <row r="151" s="13" customFormat="1">
      <c r="A151" s="13"/>
      <c r="B151" s="227"/>
      <c r="C151" s="228"/>
      <c r="D151" s="229" t="s">
        <v>131</v>
      </c>
      <c r="E151" s="230" t="s">
        <v>19</v>
      </c>
      <c r="F151" s="231" t="s">
        <v>210</v>
      </c>
      <c r="G151" s="228"/>
      <c r="H151" s="232">
        <v>18.199999999999999</v>
      </c>
      <c r="I151" s="233"/>
      <c r="J151" s="228"/>
      <c r="K151" s="228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131</v>
      </c>
      <c r="AU151" s="238" t="s">
        <v>85</v>
      </c>
      <c r="AV151" s="13" t="s">
        <v>85</v>
      </c>
      <c r="AW151" s="13" t="s">
        <v>35</v>
      </c>
      <c r="AX151" s="13" t="s">
        <v>74</v>
      </c>
      <c r="AY151" s="238" t="s">
        <v>123</v>
      </c>
    </row>
    <row r="152" s="14" customFormat="1">
      <c r="A152" s="14"/>
      <c r="B152" s="239"/>
      <c r="C152" s="240"/>
      <c r="D152" s="229" t="s">
        <v>131</v>
      </c>
      <c r="E152" s="241" t="s">
        <v>19</v>
      </c>
      <c r="F152" s="242" t="s">
        <v>133</v>
      </c>
      <c r="G152" s="240"/>
      <c r="H152" s="243">
        <v>18.199999999999999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9" t="s">
        <v>131</v>
      </c>
      <c r="AU152" s="249" t="s">
        <v>85</v>
      </c>
      <c r="AV152" s="14" t="s">
        <v>129</v>
      </c>
      <c r="AW152" s="14" t="s">
        <v>35</v>
      </c>
      <c r="AX152" s="14" t="s">
        <v>79</v>
      </c>
      <c r="AY152" s="249" t="s">
        <v>123</v>
      </c>
    </row>
    <row r="153" s="2" customFormat="1" ht="33" customHeight="1">
      <c r="A153" s="40"/>
      <c r="B153" s="41"/>
      <c r="C153" s="214" t="s">
        <v>211</v>
      </c>
      <c r="D153" s="214" t="s">
        <v>125</v>
      </c>
      <c r="E153" s="215" t="s">
        <v>212</v>
      </c>
      <c r="F153" s="216" t="s">
        <v>213</v>
      </c>
      <c r="G153" s="217" t="s">
        <v>83</v>
      </c>
      <c r="H153" s="218">
        <v>669.84000000000003</v>
      </c>
      <c r="I153" s="219"/>
      <c r="J153" s="220">
        <f>ROUND(I153*H153,2)</f>
        <v>0</v>
      </c>
      <c r="K153" s="216" t="s">
        <v>128</v>
      </c>
      <c r="L153" s="46"/>
      <c r="M153" s="221" t="s">
        <v>19</v>
      </c>
      <c r="N153" s="222" t="s">
        <v>45</v>
      </c>
      <c r="O153" s="86"/>
      <c r="P153" s="223">
        <f>O153*H153</f>
        <v>0</v>
      </c>
      <c r="Q153" s="223">
        <v>0.01469</v>
      </c>
      <c r="R153" s="223">
        <f>Q153*H153</f>
        <v>9.8399496000000006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129</v>
      </c>
      <c r="AT153" s="225" t="s">
        <v>125</v>
      </c>
      <c r="AU153" s="225" t="s">
        <v>85</v>
      </c>
      <c r="AY153" s="19" t="s">
        <v>123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129</v>
      </c>
      <c r="BM153" s="225" t="s">
        <v>214</v>
      </c>
    </row>
    <row r="154" s="13" customFormat="1">
      <c r="A154" s="13"/>
      <c r="B154" s="227"/>
      <c r="C154" s="228"/>
      <c r="D154" s="229" t="s">
        <v>131</v>
      </c>
      <c r="E154" s="230" t="s">
        <v>19</v>
      </c>
      <c r="F154" s="231" t="s">
        <v>81</v>
      </c>
      <c r="G154" s="228"/>
      <c r="H154" s="232">
        <v>669.84000000000003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131</v>
      </c>
      <c r="AU154" s="238" t="s">
        <v>85</v>
      </c>
      <c r="AV154" s="13" t="s">
        <v>85</v>
      </c>
      <c r="AW154" s="13" t="s">
        <v>35</v>
      </c>
      <c r="AX154" s="13" t="s">
        <v>79</v>
      </c>
      <c r="AY154" s="238" t="s">
        <v>123</v>
      </c>
    </row>
    <row r="155" s="2" customFormat="1" ht="33" customHeight="1">
      <c r="A155" s="40"/>
      <c r="B155" s="41"/>
      <c r="C155" s="214" t="s">
        <v>215</v>
      </c>
      <c r="D155" s="214" t="s">
        <v>125</v>
      </c>
      <c r="E155" s="215" t="s">
        <v>216</v>
      </c>
      <c r="F155" s="216" t="s">
        <v>217</v>
      </c>
      <c r="G155" s="217" t="s">
        <v>83</v>
      </c>
      <c r="H155" s="218">
        <v>669.84000000000003</v>
      </c>
      <c r="I155" s="219"/>
      <c r="J155" s="220">
        <f>ROUND(I155*H155,2)</f>
        <v>0</v>
      </c>
      <c r="K155" s="216" t="s">
        <v>128</v>
      </c>
      <c r="L155" s="46"/>
      <c r="M155" s="221" t="s">
        <v>19</v>
      </c>
      <c r="N155" s="222" t="s">
        <v>45</v>
      </c>
      <c r="O155" s="86"/>
      <c r="P155" s="223">
        <f>O155*H155</f>
        <v>0</v>
      </c>
      <c r="Q155" s="223">
        <v>0.00348</v>
      </c>
      <c r="R155" s="223">
        <f>Q155*H155</f>
        <v>2.3310432000000003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129</v>
      </c>
      <c r="AT155" s="225" t="s">
        <v>125</v>
      </c>
      <c r="AU155" s="225" t="s">
        <v>85</v>
      </c>
      <c r="AY155" s="19" t="s">
        <v>123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79</v>
      </c>
      <c r="BK155" s="226">
        <f>ROUND(I155*H155,2)</f>
        <v>0</v>
      </c>
      <c r="BL155" s="19" t="s">
        <v>129</v>
      </c>
      <c r="BM155" s="225" t="s">
        <v>218</v>
      </c>
    </row>
    <row r="156" s="13" customFormat="1">
      <c r="A156" s="13"/>
      <c r="B156" s="227"/>
      <c r="C156" s="228"/>
      <c r="D156" s="229" t="s">
        <v>131</v>
      </c>
      <c r="E156" s="230" t="s">
        <v>19</v>
      </c>
      <c r="F156" s="231" t="s">
        <v>81</v>
      </c>
      <c r="G156" s="228"/>
      <c r="H156" s="232">
        <v>669.84000000000003</v>
      </c>
      <c r="I156" s="233"/>
      <c r="J156" s="228"/>
      <c r="K156" s="228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131</v>
      </c>
      <c r="AU156" s="238" t="s">
        <v>85</v>
      </c>
      <c r="AV156" s="13" t="s">
        <v>85</v>
      </c>
      <c r="AW156" s="13" t="s">
        <v>35</v>
      </c>
      <c r="AX156" s="13" t="s">
        <v>79</v>
      </c>
      <c r="AY156" s="238" t="s">
        <v>123</v>
      </c>
    </row>
    <row r="157" s="2" customFormat="1" ht="21.75" customHeight="1">
      <c r="A157" s="40"/>
      <c r="B157" s="41"/>
      <c r="C157" s="214" t="s">
        <v>219</v>
      </c>
      <c r="D157" s="214" t="s">
        <v>125</v>
      </c>
      <c r="E157" s="215" t="s">
        <v>220</v>
      </c>
      <c r="F157" s="216" t="s">
        <v>221</v>
      </c>
      <c r="G157" s="217" t="s">
        <v>150</v>
      </c>
      <c r="H157" s="218">
        <v>42.799999999999997</v>
      </c>
      <c r="I157" s="219"/>
      <c r="J157" s="220">
        <f>ROUND(I157*H157,2)</f>
        <v>0</v>
      </c>
      <c r="K157" s="216" t="s">
        <v>128</v>
      </c>
      <c r="L157" s="46"/>
      <c r="M157" s="221" t="s">
        <v>19</v>
      </c>
      <c r="N157" s="222" t="s">
        <v>45</v>
      </c>
      <c r="O157" s="86"/>
      <c r="P157" s="223">
        <f>O157*H157</f>
        <v>0</v>
      </c>
      <c r="Q157" s="223">
        <v>0.020650000000000002</v>
      </c>
      <c r="R157" s="223">
        <f>Q157*H157</f>
        <v>0.88382000000000005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129</v>
      </c>
      <c r="AT157" s="225" t="s">
        <v>125</v>
      </c>
      <c r="AU157" s="225" t="s">
        <v>85</v>
      </c>
      <c r="AY157" s="19" t="s">
        <v>123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129</v>
      </c>
      <c r="BM157" s="225" t="s">
        <v>222</v>
      </c>
    </row>
    <row r="158" s="13" customFormat="1">
      <c r="A158" s="13"/>
      <c r="B158" s="227"/>
      <c r="C158" s="228"/>
      <c r="D158" s="229" t="s">
        <v>131</v>
      </c>
      <c r="E158" s="230" t="s">
        <v>19</v>
      </c>
      <c r="F158" s="231" t="s">
        <v>223</v>
      </c>
      <c r="G158" s="228"/>
      <c r="H158" s="232">
        <v>42.799999999999997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131</v>
      </c>
      <c r="AU158" s="238" t="s">
        <v>85</v>
      </c>
      <c r="AV158" s="13" t="s">
        <v>85</v>
      </c>
      <c r="AW158" s="13" t="s">
        <v>35</v>
      </c>
      <c r="AX158" s="13" t="s">
        <v>79</v>
      </c>
      <c r="AY158" s="238" t="s">
        <v>123</v>
      </c>
    </row>
    <row r="159" s="2" customFormat="1" ht="33" customHeight="1">
      <c r="A159" s="40"/>
      <c r="B159" s="41"/>
      <c r="C159" s="214" t="s">
        <v>224</v>
      </c>
      <c r="D159" s="214" t="s">
        <v>125</v>
      </c>
      <c r="E159" s="215" t="s">
        <v>225</v>
      </c>
      <c r="F159" s="216" t="s">
        <v>226</v>
      </c>
      <c r="G159" s="217" t="s">
        <v>83</v>
      </c>
      <c r="H159" s="218">
        <v>270</v>
      </c>
      <c r="I159" s="219"/>
      <c r="J159" s="220">
        <f>ROUND(I159*H159,2)</f>
        <v>0</v>
      </c>
      <c r="K159" s="216" t="s">
        <v>128</v>
      </c>
      <c r="L159" s="46"/>
      <c r="M159" s="221" t="s">
        <v>19</v>
      </c>
      <c r="N159" s="222" t="s">
        <v>45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129</v>
      </c>
      <c r="AT159" s="225" t="s">
        <v>125</v>
      </c>
      <c r="AU159" s="225" t="s">
        <v>85</v>
      </c>
      <c r="AY159" s="19" t="s">
        <v>123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129</v>
      </c>
      <c r="BM159" s="225" t="s">
        <v>227</v>
      </c>
    </row>
    <row r="160" s="2" customFormat="1" ht="21.75" customHeight="1">
      <c r="A160" s="40"/>
      <c r="B160" s="41"/>
      <c r="C160" s="250" t="s">
        <v>7</v>
      </c>
      <c r="D160" s="250" t="s">
        <v>143</v>
      </c>
      <c r="E160" s="251" t="s">
        <v>228</v>
      </c>
      <c r="F160" s="252" t="s">
        <v>229</v>
      </c>
      <c r="G160" s="253" t="s">
        <v>83</v>
      </c>
      <c r="H160" s="254">
        <v>270</v>
      </c>
      <c r="I160" s="255"/>
      <c r="J160" s="256">
        <f>ROUND(I160*H160,2)</f>
        <v>0</v>
      </c>
      <c r="K160" s="252" t="s">
        <v>230</v>
      </c>
      <c r="L160" s="257"/>
      <c r="M160" s="258" t="s">
        <v>19</v>
      </c>
      <c r="N160" s="259" t="s">
        <v>45</v>
      </c>
      <c r="O160" s="86"/>
      <c r="P160" s="223">
        <f>O160*H160</f>
        <v>0</v>
      </c>
      <c r="Q160" s="223">
        <v>0.00029999999999999997</v>
      </c>
      <c r="R160" s="223">
        <f>Q160*H160</f>
        <v>0.080999999999999989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146</v>
      </c>
      <c r="AT160" s="225" t="s">
        <v>143</v>
      </c>
      <c r="AU160" s="225" t="s">
        <v>85</v>
      </c>
      <c r="AY160" s="19" t="s">
        <v>123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79</v>
      </c>
      <c r="BK160" s="226">
        <f>ROUND(I160*H160,2)</f>
        <v>0</v>
      </c>
      <c r="BL160" s="19" t="s">
        <v>129</v>
      </c>
      <c r="BM160" s="225" t="s">
        <v>231</v>
      </c>
    </row>
    <row r="161" s="13" customFormat="1">
      <c r="A161" s="13"/>
      <c r="B161" s="227"/>
      <c r="C161" s="228"/>
      <c r="D161" s="229" t="s">
        <v>131</v>
      </c>
      <c r="E161" s="230" t="s">
        <v>19</v>
      </c>
      <c r="F161" s="231" t="s">
        <v>232</v>
      </c>
      <c r="G161" s="228"/>
      <c r="H161" s="232">
        <v>270</v>
      </c>
      <c r="I161" s="233"/>
      <c r="J161" s="228"/>
      <c r="K161" s="228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131</v>
      </c>
      <c r="AU161" s="238" t="s">
        <v>85</v>
      </c>
      <c r="AV161" s="13" t="s">
        <v>85</v>
      </c>
      <c r="AW161" s="13" t="s">
        <v>35</v>
      </c>
      <c r="AX161" s="13" t="s">
        <v>79</v>
      </c>
      <c r="AY161" s="238" t="s">
        <v>123</v>
      </c>
    </row>
    <row r="162" s="2" customFormat="1" ht="33" customHeight="1">
      <c r="A162" s="40"/>
      <c r="B162" s="41"/>
      <c r="C162" s="214" t="s">
        <v>233</v>
      </c>
      <c r="D162" s="214" t="s">
        <v>125</v>
      </c>
      <c r="E162" s="215" t="s">
        <v>234</v>
      </c>
      <c r="F162" s="216" t="s">
        <v>235</v>
      </c>
      <c r="G162" s="217" t="s">
        <v>83</v>
      </c>
      <c r="H162" s="218">
        <v>88.400000000000006</v>
      </c>
      <c r="I162" s="219"/>
      <c r="J162" s="220">
        <f>ROUND(I162*H162,2)</f>
        <v>0</v>
      </c>
      <c r="K162" s="216" t="s">
        <v>128</v>
      </c>
      <c r="L162" s="46"/>
      <c r="M162" s="221" t="s">
        <v>19</v>
      </c>
      <c r="N162" s="222" t="s">
        <v>45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129</v>
      </c>
      <c r="AT162" s="225" t="s">
        <v>125</v>
      </c>
      <c r="AU162" s="225" t="s">
        <v>85</v>
      </c>
      <c r="AY162" s="19" t="s">
        <v>123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79</v>
      </c>
      <c r="BK162" s="226">
        <f>ROUND(I162*H162,2)</f>
        <v>0</v>
      </c>
      <c r="BL162" s="19" t="s">
        <v>129</v>
      </c>
      <c r="BM162" s="225" t="s">
        <v>236</v>
      </c>
    </row>
    <row r="163" s="13" customFormat="1">
      <c r="A163" s="13"/>
      <c r="B163" s="227"/>
      <c r="C163" s="228"/>
      <c r="D163" s="229" t="s">
        <v>131</v>
      </c>
      <c r="E163" s="230" t="s">
        <v>19</v>
      </c>
      <c r="F163" s="231" t="s">
        <v>237</v>
      </c>
      <c r="G163" s="228"/>
      <c r="H163" s="232">
        <v>88.400000000000006</v>
      </c>
      <c r="I163" s="233"/>
      <c r="J163" s="228"/>
      <c r="K163" s="228"/>
      <c r="L163" s="234"/>
      <c r="M163" s="235"/>
      <c r="N163" s="236"/>
      <c r="O163" s="236"/>
      <c r="P163" s="236"/>
      <c r="Q163" s="236"/>
      <c r="R163" s="236"/>
      <c r="S163" s="236"/>
      <c r="T163" s="23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8" t="s">
        <v>131</v>
      </c>
      <c r="AU163" s="238" t="s">
        <v>85</v>
      </c>
      <c r="AV163" s="13" t="s">
        <v>85</v>
      </c>
      <c r="AW163" s="13" t="s">
        <v>35</v>
      </c>
      <c r="AX163" s="13" t="s">
        <v>79</v>
      </c>
      <c r="AY163" s="238" t="s">
        <v>123</v>
      </c>
    </row>
    <row r="164" s="2" customFormat="1" ht="16.5" customHeight="1">
      <c r="A164" s="40"/>
      <c r="B164" s="41"/>
      <c r="C164" s="214" t="s">
        <v>238</v>
      </c>
      <c r="D164" s="214" t="s">
        <v>125</v>
      </c>
      <c r="E164" s="215" t="s">
        <v>239</v>
      </c>
      <c r="F164" s="216" t="s">
        <v>240</v>
      </c>
      <c r="G164" s="217" t="s">
        <v>83</v>
      </c>
      <c r="H164" s="218">
        <v>669.84000000000003</v>
      </c>
      <c r="I164" s="219"/>
      <c r="J164" s="220">
        <f>ROUND(I164*H164,2)</f>
        <v>0</v>
      </c>
      <c r="K164" s="216" t="s">
        <v>128</v>
      </c>
      <c r="L164" s="46"/>
      <c r="M164" s="221" t="s">
        <v>19</v>
      </c>
      <c r="N164" s="222" t="s">
        <v>45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129</v>
      </c>
      <c r="AT164" s="225" t="s">
        <v>125</v>
      </c>
      <c r="AU164" s="225" t="s">
        <v>85</v>
      </c>
      <c r="AY164" s="19" t="s">
        <v>123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129</v>
      </c>
      <c r="BM164" s="225" t="s">
        <v>241</v>
      </c>
    </row>
    <row r="165" s="13" customFormat="1">
      <c r="A165" s="13"/>
      <c r="B165" s="227"/>
      <c r="C165" s="228"/>
      <c r="D165" s="229" t="s">
        <v>131</v>
      </c>
      <c r="E165" s="230" t="s">
        <v>19</v>
      </c>
      <c r="F165" s="231" t="s">
        <v>81</v>
      </c>
      <c r="G165" s="228"/>
      <c r="H165" s="232">
        <v>669.84000000000003</v>
      </c>
      <c r="I165" s="233"/>
      <c r="J165" s="228"/>
      <c r="K165" s="228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131</v>
      </c>
      <c r="AU165" s="238" t="s">
        <v>85</v>
      </c>
      <c r="AV165" s="13" t="s">
        <v>85</v>
      </c>
      <c r="AW165" s="13" t="s">
        <v>35</v>
      </c>
      <c r="AX165" s="13" t="s">
        <v>79</v>
      </c>
      <c r="AY165" s="238" t="s">
        <v>123</v>
      </c>
    </row>
    <row r="166" s="2" customFormat="1" ht="33" customHeight="1">
      <c r="A166" s="40"/>
      <c r="B166" s="41"/>
      <c r="C166" s="214" t="s">
        <v>242</v>
      </c>
      <c r="D166" s="214" t="s">
        <v>125</v>
      </c>
      <c r="E166" s="215" t="s">
        <v>243</v>
      </c>
      <c r="F166" s="216" t="s">
        <v>244</v>
      </c>
      <c r="G166" s="217" t="s">
        <v>83</v>
      </c>
      <c r="H166" s="218">
        <v>669.84000000000003</v>
      </c>
      <c r="I166" s="219"/>
      <c r="J166" s="220">
        <f>ROUND(I166*H166,2)</f>
        <v>0</v>
      </c>
      <c r="K166" s="216" t="s">
        <v>128</v>
      </c>
      <c r="L166" s="46"/>
      <c r="M166" s="221" t="s">
        <v>19</v>
      </c>
      <c r="N166" s="222" t="s">
        <v>45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129</v>
      </c>
      <c r="AT166" s="225" t="s">
        <v>125</v>
      </c>
      <c r="AU166" s="225" t="s">
        <v>85</v>
      </c>
      <c r="AY166" s="19" t="s">
        <v>123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79</v>
      </c>
      <c r="BK166" s="226">
        <f>ROUND(I166*H166,2)</f>
        <v>0</v>
      </c>
      <c r="BL166" s="19" t="s">
        <v>129</v>
      </c>
      <c r="BM166" s="225" t="s">
        <v>245</v>
      </c>
    </row>
    <row r="167" s="13" customFormat="1">
      <c r="A167" s="13"/>
      <c r="B167" s="227"/>
      <c r="C167" s="228"/>
      <c r="D167" s="229" t="s">
        <v>131</v>
      </c>
      <c r="E167" s="230" t="s">
        <v>19</v>
      </c>
      <c r="F167" s="231" t="s">
        <v>81</v>
      </c>
      <c r="G167" s="228"/>
      <c r="H167" s="232">
        <v>669.84000000000003</v>
      </c>
      <c r="I167" s="233"/>
      <c r="J167" s="228"/>
      <c r="K167" s="228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131</v>
      </c>
      <c r="AU167" s="238" t="s">
        <v>85</v>
      </c>
      <c r="AV167" s="13" t="s">
        <v>85</v>
      </c>
      <c r="AW167" s="13" t="s">
        <v>35</v>
      </c>
      <c r="AX167" s="13" t="s">
        <v>79</v>
      </c>
      <c r="AY167" s="238" t="s">
        <v>123</v>
      </c>
    </row>
    <row r="168" s="2" customFormat="1" ht="21.75" customHeight="1">
      <c r="A168" s="40"/>
      <c r="B168" s="41"/>
      <c r="C168" s="214" t="s">
        <v>246</v>
      </c>
      <c r="D168" s="214" t="s">
        <v>125</v>
      </c>
      <c r="E168" s="215" t="s">
        <v>247</v>
      </c>
      <c r="F168" s="216" t="s">
        <v>248</v>
      </c>
      <c r="G168" s="217" t="s">
        <v>83</v>
      </c>
      <c r="H168" s="218">
        <v>13.85</v>
      </c>
      <c r="I168" s="219"/>
      <c r="J168" s="220">
        <f>ROUND(I168*H168,2)</f>
        <v>0</v>
      </c>
      <c r="K168" s="216" t="s">
        <v>128</v>
      </c>
      <c r="L168" s="46"/>
      <c r="M168" s="221" t="s">
        <v>19</v>
      </c>
      <c r="N168" s="222" t="s">
        <v>45</v>
      </c>
      <c r="O168" s="86"/>
      <c r="P168" s="223">
        <f>O168*H168</f>
        <v>0</v>
      </c>
      <c r="Q168" s="223">
        <v>0.28361999999999998</v>
      </c>
      <c r="R168" s="223">
        <f>Q168*H168</f>
        <v>3.9281369999999995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129</v>
      </c>
      <c r="AT168" s="225" t="s">
        <v>125</v>
      </c>
      <c r="AU168" s="225" t="s">
        <v>85</v>
      </c>
      <c r="AY168" s="19" t="s">
        <v>123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79</v>
      </c>
      <c r="BK168" s="226">
        <f>ROUND(I168*H168,2)</f>
        <v>0</v>
      </c>
      <c r="BL168" s="19" t="s">
        <v>129</v>
      </c>
      <c r="BM168" s="225" t="s">
        <v>249</v>
      </c>
    </row>
    <row r="169" s="16" customFormat="1">
      <c r="A169" s="16"/>
      <c r="B169" s="271"/>
      <c r="C169" s="272"/>
      <c r="D169" s="229" t="s">
        <v>131</v>
      </c>
      <c r="E169" s="273" t="s">
        <v>19</v>
      </c>
      <c r="F169" s="274" t="s">
        <v>250</v>
      </c>
      <c r="G169" s="272"/>
      <c r="H169" s="273" t="s">
        <v>19</v>
      </c>
      <c r="I169" s="275"/>
      <c r="J169" s="272"/>
      <c r="K169" s="272"/>
      <c r="L169" s="276"/>
      <c r="M169" s="277"/>
      <c r="N169" s="278"/>
      <c r="O169" s="278"/>
      <c r="P169" s="278"/>
      <c r="Q169" s="278"/>
      <c r="R169" s="278"/>
      <c r="S169" s="278"/>
      <c r="T169" s="279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80" t="s">
        <v>131</v>
      </c>
      <c r="AU169" s="280" t="s">
        <v>85</v>
      </c>
      <c r="AV169" s="16" t="s">
        <v>79</v>
      </c>
      <c r="AW169" s="16" t="s">
        <v>35</v>
      </c>
      <c r="AX169" s="16" t="s">
        <v>74</v>
      </c>
      <c r="AY169" s="280" t="s">
        <v>123</v>
      </c>
    </row>
    <row r="170" s="13" customFormat="1">
      <c r="A170" s="13"/>
      <c r="B170" s="227"/>
      <c r="C170" s="228"/>
      <c r="D170" s="229" t="s">
        <v>131</v>
      </c>
      <c r="E170" s="230" t="s">
        <v>19</v>
      </c>
      <c r="F170" s="231" t="s">
        <v>251</v>
      </c>
      <c r="G170" s="228"/>
      <c r="H170" s="232">
        <v>13.85</v>
      </c>
      <c r="I170" s="233"/>
      <c r="J170" s="228"/>
      <c r="K170" s="228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131</v>
      </c>
      <c r="AU170" s="238" t="s">
        <v>85</v>
      </c>
      <c r="AV170" s="13" t="s">
        <v>85</v>
      </c>
      <c r="AW170" s="13" t="s">
        <v>35</v>
      </c>
      <c r="AX170" s="13" t="s">
        <v>79</v>
      </c>
      <c r="AY170" s="238" t="s">
        <v>123</v>
      </c>
    </row>
    <row r="171" s="12" customFormat="1" ht="22.8" customHeight="1">
      <c r="A171" s="12"/>
      <c r="B171" s="198"/>
      <c r="C171" s="199"/>
      <c r="D171" s="200" t="s">
        <v>73</v>
      </c>
      <c r="E171" s="212" t="s">
        <v>174</v>
      </c>
      <c r="F171" s="212" t="s">
        <v>252</v>
      </c>
      <c r="G171" s="199"/>
      <c r="H171" s="199"/>
      <c r="I171" s="202"/>
      <c r="J171" s="213">
        <f>BK171</f>
        <v>0</v>
      </c>
      <c r="K171" s="199"/>
      <c r="L171" s="204"/>
      <c r="M171" s="205"/>
      <c r="N171" s="206"/>
      <c r="O171" s="206"/>
      <c r="P171" s="207">
        <f>SUM(P172:P195)</f>
        <v>0</v>
      </c>
      <c r="Q171" s="206"/>
      <c r="R171" s="207">
        <f>SUM(R172:R195)</f>
        <v>6.109478232499999</v>
      </c>
      <c r="S171" s="206"/>
      <c r="T171" s="208">
        <f>SUM(T172:T195)</f>
        <v>11.017440000000001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9" t="s">
        <v>79</v>
      </c>
      <c r="AT171" s="210" t="s">
        <v>73</v>
      </c>
      <c r="AU171" s="210" t="s">
        <v>79</v>
      </c>
      <c r="AY171" s="209" t="s">
        <v>123</v>
      </c>
      <c r="BK171" s="211">
        <f>SUM(BK172:BK195)</f>
        <v>0</v>
      </c>
    </row>
    <row r="172" s="2" customFormat="1" ht="44.25" customHeight="1">
      <c r="A172" s="40"/>
      <c r="B172" s="41"/>
      <c r="C172" s="214" t="s">
        <v>253</v>
      </c>
      <c r="D172" s="214" t="s">
        <v>125</v>
      </c>
      <c r="E172" s="215" t="s">
        <v>254</v>
      </c>
      <c r="F172" s="216" t="s">
        <v>255</v>
      </c>
      <c r="G172" s="217" t="s">
        <v>150</v>
      </c>
      <c r="H172" s="218">
        <v>27.199999999999999</v>
      </c>
      <c r="I172" s="219"/>
      <c r="J172" s="220">
        <f>ROUND(I172*H172,2)</f>
        <v>0</v>
      </c>
      <c r="K172" s="216" t="s">
        <v>128</v>
      </c>
      <c r="L172" s="46"/>
      <c r="M172" s="221" t="s">
        <v>19</v>
      </c>
      <c r="N172" s="222" t="s">
        <v>45</v>
      </c>
      <c r="O172" s="86"/>
      <c r="P172" s="223">
        <f>O172*H172</f>
        <v>0</v>
      </c>
      <c r="Q172" s="223">
        <v>0.16849059999999999</v>
      </c>
      <c r="R172" s="223">
        <f>Q172*H172</f>
        <v>4.5829443199999993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129</v>
      </c>
      <c r="AT172" s="225" t="s">
        <v>125</v>
      </c>
      <c r="AU172" s="225" t="s">
        <v>85</v>
      </c>
      <c r="AY172" s="19" t="s">
        <v>123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79</v>
      </c>
      <c r="BK172" s="226">
        <f>ROUND(I172*H172,2)</f>
        <v>0</v>
      </c>
      <c r="BL172" s="19" t="s">
        <v>129</v>
      </c>
      <c r="BM172" s="225" t="s">
        <v>256</v>
      </c>
    </row>
    <row r="173" s="13" customFormat="1">
      <c r="A173" s="13"/>
      <c r="B173" s="227"/>
      <c r="C173" s="228"/>
      <c r="D173" s="229" t="s">
        <v>131</v>
      </c>
      <c r="E173" s="230" t="s">
        <v>19</v>
      </c>
      <c r="F173" s="231" t="s">
        <v>257</v>
      </c>
      <c r="G173" s="228"/>
      <c r="H173" s="232">
        <v>27.199999999999999</v>
      </c>
      <c r="I173" s="233"/>
      <c r="J173" s="228"/>
      <c r="K173" s="228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131</v>
      </c>
      <c r="AU173" s="238" t="s">
        <v>85</v>
      </c>
      <c r="AV173" s="13" t="s">
        <v>85</v>
      </c>
      <c r="AW173" s="13" t="s">
        <v>35</v>
      </c>
      <c r="AX173" s="13" t="s">
        <v>79</v>
      </c>
      <c r="AY173" s="238" t="s">
        <v>123</v>
      </c>
    </row>
    <row r="174" s="2" customFormat="1" ht="16.5" customHeight="1">
      <c r="A174" s="40"/>
      <c r="B174" s="41"/>
      <c r="C174" s="250" t="s">
        <v>258</v>
      </c>
      <c r="D174" s="250" t="s">
        <v>143</v>
      </c>
      <c r="E174" s="251" t="s">
        <v>259</v>
      </c>
      <c r="F174" s="252" t="s">
        <v>260</v>
      </c>
      <c r="G174" s="253" t="s">
        <v>150</v>
      </c>
      <c r="H174" s="254">
        <v>27.199999999999999</v>
      </c>
      <c r="I174" s="255"/>
      <c r="J174" s="256">
        <f>ROUND(I174*H174,2)</f>
        <v>0</v>
      </c>
      <c r="K174" s="252" t="s">
        <v>128</v>
      </c>
      <c r="L174" s="257"/>
      <c r="M174" s="258" t="s">
        <v>19</v>
      </c>
      <c r="N174" s="259" t="s">
        <v>45</v>
      </c>
      <c r="O174" s="86"/>
      <c r="P174" s="223">
        <f>O174*H174</f>
        <v>0</v>
      </c>
      <c r="Q174" s="223">
        <v>0.056120000000000003</v>
      </c>
      <c r="R174" s="223">
        <f>Q174*H174</f>
        <v>1.526464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146</v>
      </c>
      <c r="AT174" s="225" t="s">
        <v>143</v>
      </c>
      <c r="AU174" s="225" t="s">
        <v>85</v>
      </c>
      <c r="AY174" s="19" t="s">
        <v>123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79</v>
      </c>
      <c r="BK174" s="226">
        <f>ROUND(I174*H174,2)</f>
        <v>0</v>
      </c>
      <c r="BL174" s="19" t="s">
        <v>129</v>
      </c>
      <c r="BM174" s="225" t="s">
        <v>261</v>
      </c>
    </row>
    <row r="175" s="2" customFormat="1" ht="21.75" customHeight="1">
      <c r="A175" s="40"/>
      <c r="B175" s="41"/>
      <c r="C175" s="214" t="s">
        <v>262</v>
      </c>
      <c r="D175" s="214" t="s">
        <v>125</v>
      </c>
      <c r="E175" s="215" t="s">
        <v>263</v>
      </c>
      <c r="F175" s="216" t="s">
        <v>264</v>
      </c>
      <c r="G175" s="217" t="s">
        <v>150</v>
      </c>
      <c r="H175" s="218">
        <v>42.5</v>
      </c>
      <c r="I175" s="219"/>
      <c r="J175" s="220">
        <f>ROUND(I175*H175,2)</f>
        <v>0</v>
      </c>
      <c r="K175" s="216" t="s">
        <v>128</v>
      </c>
      <c r="L175" s="46"/>
      <c r="M175" s="221" t="s">
        <v>19</v>
      </c>
      <c r="N175" s="222" t="s">
        <v>45</v>
      </c>
      <c r="O175" s="86"/>
      <c r="P175" s="223">
        <f>O175*H175</f>
        <v>0</v>
      </c>
      <c r="Q175" s="223">
        <v>1.6449999999999999E-06</v>
      </c>
      <c r="R175" s="223">
        <f>Q175*H175</f>
        <v>6.9912499999999999E-05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129</v>
      </c>
      <c r="AT175" s="225" t="s">
        <v>125</v>
      </c>
      <c r="AU175" s="225" t="s">
        <v>85</v>
      </c>
      <c r="AY175" s="19" t="s">
        <v>123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79</v>
      </c>
      <c r="BK175" s="226">
        <f>ROUND(I175*H175,2)</f>
        <v>0</v>
      </c>
      <c r="BL175" s="19" t="s">
        <v>129</v>
      </c>
      <c r="BM175" s="225" t="s">
        <v>265</v>
      </c>
    </row>
    <row r="176" s="13" customFormat="1">
      <c r="A176" s="13"/>
      <c r="B176" s="227"/>
      <c r="C176" s="228"/>
      <c r="D176" s="229" t="s">
        <v>131</v>
      </c>
      <c r="E176" s="230" t="s">
        <v>19</v>
      </c>
      <c r="F176" s="231" t="s">
        <v>152</v>
      </c>
      <c r="G176" s="228"/>
      <c r="H176" s="232">
        <v>42.5</v>
      </c>
      <c r="I176" s="233"/>
      <c r="J176" s="228"/>
      <c r="K176" s="228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131</v>
      </c>
      <c r="AU176" s="238" t="s">
        <v>85</v>
      </c>
      <c r="AV176" s="13" t="s">
        <v>85</v>
      </c>
      <c r="AW176" s="13" t="s">
        <v>35</v>
      </c>
      <c r="AX176" s="13" t="s">
        <v>79</v>
      </c>
      <c r="AY176" s="238" t="s">
        <v>123</v>
      </c>
    </row>
    <row r="177" s="2" customFormat="1" ht="33" customHeight="1">
      <c r="A177" s="40"/>
      <c r="B177" s="41"/>
      <c r="C177" s="214" t="s">
        <v>266</v>
      </c>
      <c r="D177" s="214" t="s">
        <v>125</v>
      </c>
      <c r="E177" s="215" t="s">
        <v>267</v>
      </c>
      <c r="F177" s="216" t="s">
        <v>268</v>
      </c>
      <c r="G177" s="217" t="s">
        <v>83</v>
      </c>
      <c r="H177" s="218">
        <v>854.29999999999995</v>
      </c>
      <c r="I177" s="219"/>
      <c r="J177" s="220">
        <f>ROUND(I177*H177,2)</f>
        <v>0</v>
      </c>
      <c r="K177" s="216" t="s">
        <v>128</v>
      </c>
      <c r="L177" s="46"/>
      <c r="M177" s="221" t="s">
        <v>19</v>
      </c>
      <c r="N177" s="222" t="s">
        <v>45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129</v>
      </c>
      <c r="AT177" s="225" t="s">
        <v>125</v>
      </c>
      <c r="AU177" s="225" t="s">
        <v>85</v>
      </c>
      <c r="AY177" s="19" t="s">
        <v>123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79</v>
      </c>
      <c r="BK177" s="226">
        <f>ROUND(I177*H177,2)</f>
        <v>0</v>
      </c>
      <c r="BL177" s="19" t="s">
        <v>129</v>
      </c>
      <c r="BM177" s="225" t="s">
        <v>269</v>
      </c>
    </row>
    <row r="178" s="13" customFormat="1">
      <c r="A178" s="13"/>
      <c r="B178" s="227"/>
      <c r="C178" s="228"/>
      <c r="D178" s="229" t="s">
        <v>131</v>
      </c>
      <c r="E178" s="230" t="s">
        <v>19</v>
      </c>
      <c r="F178" s="231" t="s">
        <v>270</v>
      </c>
      <c r="G178" s="228"/>
      <c r="H178" s="232">
        <v>431.30000000000001</v>
      </c>
      <c r="I178" s="233"/>
      <c r="J178" s="228"/>
      <c r="K178" s="228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131</v>
      </c>
      <c r="AU178" s="238" t="s">
        <v>85</v>
      </c>
      <c r="AV178" s="13" t="s">
        <v>85</v>
      </c>
      <c r="AW178" s="13" t="s">
        <v>35</v>
      </c>
      <c r="AX178" s="13" t="s">
        <v>74</v>
      </c>
      <c r="AY178" s="238" t="s">
        <v>123</v>
      </c>
    </row>
    <row r="179" s="13" customFormat="1">
      <c r="A179" s="13"/>
      <c r="B179" s="227"/>
      <c r="C179" s="228"/>
      <c r="D179" s="229" t="s">
        <v>131</v>
      </c>
      <c r="E179" s="230" t="s">
        <v>19</v>
      </c>
      <c r="F179" s="231" t="s">
        <v>271</v>
      </c>
      <c r="G179" s="228"/>
      <c r="H179" s="232">
        <v>117</v>
      </c>
      <c r="I179" s="233"/>
      <c r="J179" s="228"/>
      <c r="K179" s="228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131</v>
      </c>
      <c r="AU179" s="238" t="s">
        <v>85</v>
      </c>
      <c r="AV179" s="13" t="s">
        <v>85</v>
      </c>
      <c r="AW179" s="13" t="s">
        <v>35</v>
      </c>
      <c r="AX179" s="13" t="s">
        <v>74</v>
      </c>
      <c r="AY179" s="238" t="s">
        <v>123</v>
      </c>
    </row>
    <row r="180" s="13" customFormat="1">
      <c r="A180" s="13"/>
      <c r="B180" s="227"/>
      <c r="C180" s="228"/>
      <c r="D180" s="229" t="s">
        <v>131</v>
      </c>
      <c r="E180" s="230" t="s">
        <v>19</v>
      </c>
      <c r="F180" s="231" t="s">
        <v>272</v>
      </c>
      <c r="G180" s="228"/>
      <c r="H180" s="232">
        <v>147.59999999999999</v>
      </c>
      <c r="I180" s="233"/>
      <c r="J180" s="228"/>
      <c r="K180" s="228"/>
      <c r="L180" s="234"/>
      <c r="M180" s="235"/>
      <c r="N180" s="236"/>
      <c r="O180" s="236"/>
      <c r="P180" s="236"/>
      <c r="Q180" s="236"/>
      <c r="R180" s="236"/>
      <c r="S180" s="236"/>
      <c r="T180" s="23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8" t="s">
        <v>131</v>
      </c>
      <c r="AU180" s="238" t="s">
        <v>85</v>
      </c>
      <c r="AV180" s="13" t="s">
        <v>85</v>
      </c>
      <c r="AW180" s="13" t="s">
        <v>35</v>
      </c>
      <c r="AX180" s="13" t="s">
        <v>74</v>
      </c>
      <c r="AY180" s="238" t="s">
        <v>123</v>
      </c>
    </row>
    <row r="181" s="13" customFormat="1">
      <c r="A181" s="13"/>
      <c r="B181" s="227"/>
      <c r="C181" s="228"/>
      <c r="D181" s="229" t="s">
        <v>131</v>
      </c>
      <c r="E181" s="230" t="s">
        <v>19</v>
      </c>
      <c r="F181" s="231" t="s">
        <v>273</v>
      </c>
      <c r="G181" s="228"/>
      <c r="H181" s="232">
        <v>158.40000000000001</v>
      </c>
      <c r="I181" s="233"/>
      <c r="J181" s="228"/>
      <c r="K181" s="228"/>
      <c r="L181" s="234"/>
      <c r="M181" s="235"/>
      <c r="N181" s="236"/>
      <c r="O181" s="236"/>
      <c r="P181" s="236"/>
      <c r="Q181" s="236"/>
      <c r="R181" s="236"/>
      <c r="S181" s="236"/>
      <c r="T181" s="23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8" t="s">
        <v>131</v>
      </c>
      <c r="AU181" s="238" t="s">
        <v>85</v>
      </c>
      <c r="AV181" s="13" t="s">
        <v>85</v>
      </c>
      <c r="AW181" s="13" t="s">
        <v>35</v>
      </c>
      <c r="AX181" s="13" t="s">
        <v>74</v>
      </c>
      <c r="AY181" s="238" t="s">
        <v>123</v>
      </c>
    </row>
    <row r="182" s="14" customFormat="1">
      <c r="A182" s="14"/>
      <c r="B182" s="239"/>
      <c r="C182" s="240"/>
      <c r="D182" s="229" t="s">
        <v>131</v>
      </c>
      <c r="E182" s="241" t="s">
        <v>86</v>
      </c>
      <c r="F182" s="242" t="s">
        <v>133</v>
      </c>
      <c r="G182" s="240"/>
      <c r="H182" s="243">
        <v>854.29999999999995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9" t="s">
        <v>131</v>
      </c>
      <c r="AU182" s="249" t="s">
        <v>85</v>
      </c>
      <c r="AV182" s="14" t="s">
        <v>129</v>
      </c>
      <c r="AW182" s="14" t="s">
        <v>35</v>
      </c>
      <c r="AX182" s="14" t="s">
        <v>79</v>
      </c>
      <c r="AY182" s="249" t="s">
        <v>123</v>
      </c>
    </row>
    <row r="183" s="2" customFormat="1" ht="44.25" customHeight="1">
      <c r="A183" s="40"/>
      <c r="B183" s="41"/>
      <c r="C183" s="214" t="s">
        <v>274</v>
      </c>
      <c r="D183" s="214" t="s">
        <v>125</v>
      </c>
      <c r="E183" s="215" t="s">
        <v>275</v>
      </c>
      <c r="F183" s="216" t="s">
        <v>276</v>
      </c>
      <c r="G183" s="217" t="s">
        <v>83</v>
      </c>
      <c r="H183" s="218">
        <v>38443.5</v>
      </c>
      <c r="I183" s="219"/>
      <c r="J183" s="220">
        <f>ROUND(I183*H183,2)</f>
        <v>0</v>
      </c>
      <c r="K183" s="216" t="s">
        <v>128</v>
      </c>
      <c r="L183" s="46"/>
      <c r="M183" s="221" t="s">
        <v>19</v>
      </c>
      <c r="N183" s="222" t="s">
        <v>45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129</v>
      </c>
      <c r="AT183" s="225" t="s">
        <v>125</v>
      </c>
      <c r="AU183" s="225" t="s">
        <v>85</v>
      </c>
      <c r="AY183" s="19" t="s">
        <v>123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79</v>
      </c>
      <c r="BK183" s="226">
        <f>ROUND(I183*H183,2)</f>
        <v>0</v>
      </c>
      <c r="BL183" s="19" t="s">
        <v>129</v>
      </c>
      <c r="BM183" s="225" t="s">
        <v>277</v>
      </c>
    </row>
    <row r="184" s="13" customFormat="1">
      <c r="A184" s="13"/>
      <c r="B184" s="227"/>
      <c r="C184" s="228"/>
      <c r="D184" s="229" t="s">
        <v>131</v>
      </c>
      <c r="E184" s="230" t="s">
        <v>19</v>
      </c>
      <c r="F184" s="231" t="s">
        <v>278</v>
      </c>
      <c r="G184" s="228"/>
      <c r="H184" s="232">
        <v>854.29999999999995</v>
      </c>
      <c r="I184" s="233"/>
      <c r="J184" s="228"/>
      <c r="K184" s="228"/>
      <c r="L184" s="234"/>
      <c r="M184" s="235"/>
      <c r="N184" s="236"/>
      <c r="O184" s="236"/>
      <c r="P184" s="236"/>
      <c r="Q184" s="236"/>
      <c r="R184" s="236"/>
      <c r="S184" s="236"/>
      <c r="T184" s="2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8" t="s">
        <v>131</v>
      </c>
      <c r="AU184" s="238" t="s">
        <v>85</v>
      </c>
      <c r="AV184" s="13" t="s">
        <v>85</v>
      </c>
      <c r="AW184" s="13" t="s">
        <v>35</v>
      </c>
      <c r="AX184" s="13" t="s">
        <v>79</v>
      </c>
      <c r="AY184" s="238" t="s">
        <v>123</v>
      </c>
    </row>
    <row r="185" s="13" customFormat="1">
      <c r="A185" s="13"/>
      <c r="B185" s="227"/>
      <c r="C185" s="228"/>
      <c r="D185" s="229" t="s">
        <v>131</v>
      </c>
      <c r="E185" s="228"/>
      <c r="F185" s="231" t="s">
        <v>279</v>
      </c>
      <c r="G185" s="228"/>
      <c r="H185" s="232">
        <v>38443.5</v>
      </c>
      <c r="I185" s="233"/>
      <c r="J185" s="228"/>
      <c r="K185" s="228"/>
      <c r="L185" s="234"/>
      <c r="M185" s="235"/>
      <c r="N185" s="236"/>
      <c r="O185" s="236"/>
      <c r="P185" s="236"/>
      <c r="Q185" s="236"/>
      <c r="R185" s="236"/>
      <c r="S185" s="236"/>
      <c r="T185" s="23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8" t="s">
        <v>131</v>
      </c>
      <c r="AU185" s="238" t="s">
        <v>85</v>
      </c>
      <c r="AV185" s="13" t="s">
        <v>85</v>
      </c>
      <c r="AW185" s="13" t="s">
        <v>4</v>
      </c>
      <c r="AX185" s="13" t="s">
        <v>79</v>
      </c>
      <c r="AY185" s="238" t="s">
        <v>123</v>
      </c>
    </row>
    <row r="186" s="2" customFormat="1" ht="33" customHeight="1">
      <c r="A186" s="40"/>
      <c r="B186" s="41"/>
      <c r="C186" s="214" t="s">
        <v>280</v>
      </c>
      <c r="D186" s="214" t="s">
        <v>125</v>
      </c>
      <c r="E186" s="215" t="s">
        <v>281</v>
      </c>
      <c r="F186" s="216" t="s">
        <v>282</v>
      </c>
      <c r="G186" s="217" t="s">
        <v>83</v>
      </c>
      <c r="H186" s="218">
        <v>854.29999999999995</v>
      </c>
      <c r="I186" s="219"/>
      <c r="J186" s="220">
        <f>ROUND(I186*H186,2)</f>
        <v>0</v>
      </c>
      <c r="K186" s="216" t="s">
        <v>128</v>
      </c>
      <c r="L186" s="46"/>
      <c r="M186" s="221" t="s">
        <v>19</v>
      </c>
      <c r="N186" s="222" t="s">
        <v>45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129</v>
      </c>
      <c r="AT186" s="225" t="s">
        <v>125</v>
      </c>
      <c r="AU186" s="225" t="s">
        <v>85</v>
      </c>
      <c r="AY186" s="19" t="s">
        <v>123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79</v>
      </c>
      <c r="BK186" s="226">
        <f>ROUND(I186*H186,2)</f>
        <v>0</v>
      </c>
      <c r="BL186" s="19" t="s">
        <v>129</v>
      </c>
      <c r="BM186" s="225" t="s">
        <v>283</v>
      </c>
    </row>
    <row r="187" s="13" customFormat="1">
      <c r="A187" s="13"/>
      <c r="B187" s="227"/>
      <c r="C187" s="228"/>
      <c r="D187" s="229" t="s">
        <v>131</v>
      </c>
      <c r="E187" s="230" t="s">
        <v>19</v>
      </c>
      <c r="F187" s="231" t="s">
        <v>278</v>
      </c>
      <c r="G187" s="228"/>
      <c r="H187" s="232">
        <v>854.29999999999995</v>
      </c>
      <c r="I187" s="233"/>
      <c r="J187" s="228"/>
      <c r="K187" s="228"/>
      <c r="L187" s="234"/>
      <c r="M187" s="235"/>
      <c r="N187" s="236"/>
      <c r="O187" s="236"/>
      <c r="P187" s="236"/>
      <c r="Q187" s="236"/>
      <c r="R187" s="236"/>
      <c r="S187" s="236"/>
      <c r="T187" s="23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8" t="s">
        <v>131</v>
      </c>
      <c r="AU187" s="238" t="s">
        <v>85</v>
      </c>
      <c r="AV187" s="13" t="s">
        <v>85</v>
      </c>
      <c r="AW187" s="13" t="s">
        <v>35</v>
      </c>
      <c r="AX187" s="13" t="s">
        <v>79</v>
      </c>
      <c r="AY187" s="238" t="s">
        <v>123</v>
      </c>
    </row>
    <row r="188" s="2" customFormat="1" ht="33" customHeight="1">
      <c r="A188" s="40"/>
      <c r="B188" s="41"/>
      <c r="C188" s="214" t="s">
        <v>284</v>
      </c>
      <c r="D188" s="214" t="s">
        <v>125</v>
      </c>
      <c r="E188" s="215" t="s">
        <v>285</v>
      </c>
      <c r="F188" s="216" t="s">
        <v>286</v>
      </c>
      <c r="G188" s="217" t="s">
        <v>150</v>
      </c>
      <c r="H188" s="218">
        <v>50</v>
      </c>
      <c r="I188" s="219"/>
      <c r="J188" s="220">
        <f>ROUND(I188*H188,2)</f>
        <v>0</v>
      </c>
      <c r="K188" s="216" t="s">
        <v>128</v>
      </c>
      <c r="L188" s="46"/>
      <c r="M188" s="221" t="s">
        <v>19</v>
      </c>
      <c r="N188" s="222" t="s">
        <v>45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0.0060000000000000001</v>
      </c>
      <c r="T188" s="224">
        <f>S188*H188</f>
        <v>0.29999999999999999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129</v>
      </c>
      <c r="AT188" s="225" t="s">
        <v>125</v>
      </c>
      <c r="AU188" s="225" t="s">
        <v>85</v>
      </c>
      <c r="AY188" s="19" t="s">
        <v>123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79</v>
      </c>
      <c r="BK188" s="226">
        <f>ROUND(I188*H188,2)</f>
        <v>0</v>
      </c>
      <c r="BL188" s="19" t="s">
        <v>129</v>
      </c>
      <c r="BM188" s="225" t="s">
        <v>287</v>
      </c>
    </row>
    <row r="189" s="13" customFormat="1">
      <c r="A189" s="13"/>
      <c r="B189" s="227"/>
      <c r="C189" s="228"/>
      <c r="D189" s="229" t="s">
        <v>131</v>
      </c>
      <c r="E189" s="230" t="s">
        <v>19</v>
      </c>
      <c r="F189" s="231" t="s">
        <v>288</v>
      </c>
      <c r="G189" s="228"/>
      <c r="H189" s="232">
        <v>7</v>
      </c>
      <c r="I189" s="233"/>
      <c r="J189" s="228"/>
      <c r="K189" s="228"/>
      <c r="L189" s="234"/>
      <c r="M189" s="235"/>
      <c r="N189" s="236"/>
      <c r="O189" s="236"/>
      <c r="P189" s="236"/>
      <c r="Q189" s="236"/>
      <c r="R189" s="236"/>
      <c r="S189" s="236"/>
      <c r="T189" s="23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8" t="s">
        <v>131</v>
      </c>
      <c r="AU189" s="238" t="s">
        <v>85</v>
      </c>
      <c r="AV189" s="13" t="s">
        <v>85</v>
      </c>
      <c r="AW189" s="13" t="s">
        <v>35</v>
      </c>
      <c r="AX189" s="13" t="s">
        <v>74</v>
      </c>
      <c r="AY189" s="238" t="s">
        <v>123</v>
      </c>
    </row>
    <row r="190" s="13" customFormat="1">
      <c r="A190" s="13"/>
      <c r="B190" s="227"/>
      <c r="C190" s="228"/>
      <c r="D190" s="229" t="s">
        <v>131</v>
      </c>
      <c r="E190" s="230" t="s">
        <v>19</v>
      </c>
      <c r="F190" s="231" t="s">
        <v>289</v>
      </c>
      <c r="G190" s="228"/>
      <c r="H190" s="232">
        <v>10</v>
      </c>
      <c r="I190" s="233"/>
      <c r="J190" s="228"/>
      <c r="K190" s="228"/>
      <c r="L190" s="234"/>
      <c r="M190" s="235"/>
      <c r="N190" s="236"/>
      <c r="O190" s="236"/>
      <c r="P190" s="236"/>
      <c r="Q190" s="236"/>
      <c r="R190" s="236"/>
      <c r="S190" s="236"/>
      <c r="T190" s="23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8" t="s">
        <v>131</v>
      </c>
      <c r="AU190" s="238" t="s">
        <v>85</v>
      </c>
      <c r="AV190" s="13" t="s">
        <v>85</v>
      </c>
      <c r="AW190" s="13" t="s">
        <v>35</v>
      </c>
      <c r="AX190" s="13" t="s">
        <v>74</v>
      </c>
      <c r="AY190" s="238" t="s">
        <v>123</v>
      </c>
    </row>
    <row r="191" s="13" customFormat="1">
      <c r="A191" s="13"/>
      <c r="B191" s="227"/>
      <c r="C191" s="228"/>
      <c r="D191" s="229" t="s">
        <v>131</v>
      </c>
      <c r="E191" s="230" t="s">
        <v>19</v>
      </c>
      <c r="F191" s="231" t="s">
        <v>290</v>
      </c>
      <c r="G191" s="228"/>
      <c r="H191" s="232">
        <v>26</v>
      </c>
      <c r="I191" s="233"/>
      <c r="J191" s="228"/>
      <c r="K191" s="228"/>
      <c r="L191" s="234"/>
      <c r="M191" s="235"/>
      <c r="N191" s="236"/>
      <c r="O191" s="236"/>
      <c r="P191" s="236"/>
      <c r="Q191" s="236"/>
      <c r="R191" s="236"/>
      <c r="S191" s="236"/>
      <c r="T191" s="23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8" t="s">
        <v>131</v>
      </c>
      <c r="AU191" s="238" t="s">
        <v>85</v>
      </c>
      <c r="AV191" s="13" t="s">
        <v>85</v>
      </c>
      <c r="AW191" s="13" t="s">
        <v>35</v>
      </c>
      <c r="AX191" s="13" t="s">
        <v>74</v>
      </c>
      <c r="AY191" s="238" t="s">
        <v>123</v>
      </c>
    </row>
    <row r="192" s="13" customFormat="1">
      <c r="A192" s="13"/>
      <c r="B192" s="227"/>
      <c r="C192" s="228"/>
      <c r="D192" s="229" t="s">
        <v>131</v>
      </c>
      <c r="E192" s="230" t="s">
        <v>19</v>
      </c>
      <c r="F192" s="231" t="s">
        <v>288</v>
      </c>
      <c r="G192" s="228"/>
      <c r="H192" s="232">
        <v>7</v>
      </c>
      <c r="I192" s="233"/>
      <c r="J192" s="228"/>
      <c r="K192" s="228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131</v>
      </c>
      <c r="AU192" s="238" t="s">
        <v>85</v>
      </c>
      <c r="AV192" s="13" t="s">
        <v>85</v>
      </c>
      <c r="AW192" s="13" t="s">
        <v>35</v>
      </c>
      <c r="AX192" s="13" t="s">
        <v>74</v>
      </c>
      <c r="AY192" s="238" t="s">
        <v>123</v>
      </c>
    </row>
    <row r="193" s="14" customFormat="1">
      <c r="A193" s="14"/>
      <c r="B193" s="239"/>
      <c r="C193" s="240"/>
      <c r="D193" s="229" t="s">
        <v>131</v>
      </c>
      <c r="E193" s="241" t="s">
        <v>19</v>
      </c>
      <c r="F193" s="242" t="s">
        <v>133</v>
      </c>
      <c r="G193" s="240"/>
      <c r="H193" s="243">
        <v>50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9" t="s">
        <v>131</v>
      </c>
      <c r="AU193" s="249" t="s">
        <v>85</v>
      </c>
      <c r="AV193" s="14" t="s">
        <v>129</v>
      </c>
      <c r="AW193" s="14" t="s">
        <v>35</v>
      </c>
      <c r="AX193" s="14" t="s">
        <v>79</v>
      </c>
      <c r="AY193" s="249" t="s">
        <v>123</v>
      </c>
    </row>
    <row r="194" s="2" customFormat="1" ht="33" customHeight="1">
      <c r="A194" s="40"/>
      <c r="B194" s="41"/>
      <c r="C194" s="214" t="s">
        <v>291</v>
      </c>
      <c r="D194" s="214" t="s">
        <v>125</v>
      </c>
      <c r="E194" s="215" t="s">
        <v>292</v>
      </c>
      <c r="F194" s="216" t="s">
        <v>293</v>
      </c>
      <c r="G194" s="217" t="s">
        <v>83</v>
      </c>
      <c r="H194" s="218">
        <v>669.84000000000003</v>
      </c>
      <c r="I194" s="219"/>
      <c r="J194" s="220">
        <f>ROUND(I194*H194,2)</f>
        <v>0</v>
      </c>
      <c r="K194" s="216" t="s">
        <v>128</v>
      </c>
      <c r="L194" s="46"/>
      <c r="M194" s="221" t="s">
        <v>19</v>
      </c>
      <c r="N194" s="222" t="s">
        <v>45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0.016</v>
      </c>
      <c r="T194" s="224">
        <f>S194*H194</f>
        <v>10.71744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129</v>
      </c>
      <c r="AT194" s="225" t="s">
        <v>125</v>
      </c>
      <c r="AU194" s="225" t="s">
        <v>85</v>
      </c>
      <c r="AY194" s="19" t="s">
        <v>123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79</v>
      </c>
      <c r="BK194" s="226">
        <f>ROUND(I194*H194,2)</f>
        <v>0</v>
      </c>
      <c r="BL194" s="19" t="s">
        <v>129</v>
      </c>
      <c r="BM194" s="225" t="s">
        <v>294</v>
      </c>
    </row>
    <row r="195" s="13" customFormat="1">
      <c r="A195" s="13"/>
      <c r="B195" s="227"/>
      <c r="C195" s="228"/>
      <c r="D195" s="229" t="s">
        <v>131</v>
      </c>
      <c r="E195" s="230" t="s">
        <v>19</v>
      </c>
      <c r="F195" s="231" t="s">
        <v>81</v>
      </c>
      <c r="G195" s="228"/>
      <c r="H195" s="232">
        <v>669.84000000000003</v>
      </c>
      <c r="I195" s="233"/>
      <c r="J195" s="228"/>
      <c r="K195" s="228"/>
      <c r="L195" s="234"/>
      <c r="M195" s="235"/>
      <c r="N195" s="236"/>
      <c r="O195" s="236"/>
      <c r="P195" s="236"/>
      <c r="Q195" s="236"/>
      <c r="R195" s="236"/>
      <c r="S195" s="236"/>
      <c r="T195" s="23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8" t="s">
        <v>131</v>
      </c>
      <c r="AU195" s="238" t="s">
        <v>85</v>
      </c>
      <c r="AV195" s="13" t="s">
        <v>85</v>
      </c>
      <c r="AW195" s="13" t="s">
        <v>35</v>
      </c>
      <c r="AX195" s="13" t="s">
        <v>79</v>
      </c>
      <c r="AY195" s="238" t="s">
        <v>123</v>
      </c>
    </row>
    <row r="196" s="12" customFormat="1" ht="22.8" customHeight="1">
      <c r="A196" s="12"/>
      <c r="B196" s="198"/>
      <c r="C196" s="199"/>
      <c r="D196" s="200" t="s">
        <v>73</v>
      </c>
      <c r="E196" s="212" t="s">
        <v>295</v>
      </c>
      <c r="F196" s="212" t="s">
        <v>296</v>
      </c>
      <c r="G196" s="199"/>
      <c r="H196" s="199"/>
      <c r="I196" s="202"/>
      <c r="J196" s="213">
        <f>BK196</f>
        <v>0</v>
      </c>
      <c r="K196" s="199"/>
      <c r="L196" s="204"/>
      <c r="M196" s="205"/>
      <c r="N196" s="206"/>
      <c r="O196" s="206"/>
      <c r="P196" s="207">
        <f>SUM(P197:P208)</f>
        <v>0</v>
      </c>
      <c r="Q196" s="206"/>
      <c r="R196" s="207">
        <f>SUM(R197:R208)</f>
        <v>0</v>
      </c>
      <c r="S196" s="206"/>
      <c r="T196" s="208">
        <f>SUM(T197:T208)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9" t="s">
        <v>79</v>
      </c>
      <c r="AT196" s="210" t="s">
        <v>73</v>
      </c>
      <c r="AU196" s="210" t="s">
        <v>79</v>
      </c>
      <c r="AY196" s="209" t="s">
        <v>123</v>
      </c>
      <c r="BK196" s="211">
        <f>SUM(BK197:BK208)</f>
        <v>0</v>
      </c>
    </row>
    <row r="197" s="2" customFormat="1" ht="33" customHeight="1">
      <c r="A197" s="40"/>
      <c r="B197" s="41"/>
      <c r="C197" s="214" t="s">
        <v>297</v>
      </c>
      <c r="D197" s="214" t="s">
        <v>125</v>
      </c>
      <c r="E197" s="215" t="s">
        <v>298</v>
      </c>
      <c r="F197" s="216" t="s">
        <v>299</v>
      </c>
      <c r="G197" s="217" t="s">
        <v>300</v>
      </c>
      <c r="H197" s="218">
        <v>20</v>
      </c>
      <c r="I197" s="219"/>
      <c r="J197" s="220">
        <f>ROUND(I197*H197,2)</f>
        <v>0</v>
      </c>
      <c r="K197" s="216" t="s">
        <v>128</v>
      </c>
      <c r="L197" s="46"/>
      <c r="M197" s="221" t="s">
        <v>19</v>
      </c>
      <c r="N197" s="222" t="s">
        <v>45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129</v>
      </c>
      <c r="AT197" s="225" t="s">
        <v>125</v>
      </c>
      <c r="AU197" s="225" t="s">
        <v>85</v>
      </c>
      <c r="AY197" s="19" t="s">
        <v>123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79</v>
      </c>
      <c r="BK197" s="226">
        <f>ROUND(I197*H197,2)</f>
        <v>0</v>
      </c>
      <c r="BL197" s="19" t="s">
        <v>129</v>
      </c>
      <c r="BM197" s="225" t="s">
        <v>301</v>
      </c>
    </row>
    <row r="198" s="13" customFormat="1">
      <c r="A198" s="13"/>
      <c r="B198" s="227"/>
      <c r="C198" s="228"/>
      <c r="D198" s="229" t="s">
        <v>131</v>
      </c>
      <c r="E198" s="230" t="s">
        <v>19</v>
      </c>
      <c r="F198" s="231" t="s">
        <v>224</v>
      </c>
      <c r="G198" s="228"/>
      <c r="H198" s="232">
        <v>20</v>
      </c>
      <c r="I198" s="233"/>
      <c r="J198" s="228"/>
      <c r="K198" s="228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131</v>
      </c>
      <c r="AU198" s="238" t="s">
        <v>85</v>
      </c>
      <c r="AV198" s="13" t="s">
        <v>85</v>
      </c>
      <c r="AW198" s="13" t="s">
        <v>35</v>
      </c>
      <c r="AX198" s="13" t="s">
        <v>79</v>
      </c>
      <c r="AY198" s="238" t="s">
        <v>123</v>
      </c>
    </row>
    <row r="199" s="2" customFormat="1" ht="21.75" customHeight="1">
      <c r="A199" s="40"/>
      <c r="B199" s="41"/>
      <c r="C199" s="214" t="s">
        <v>302</v>
      </c>
      <c r="D199" s="214" t="s">
        <v>125</v>
      </c>
      <c r="E199" s="215" t="s">
        <v>303</v>
      </c>
      <c r="F199" s="216" t="s">
        <v>304</v>
      </c>
      <c r="G199" s="217" t="s">
        <v>300</v>
      </c>
      <c r="H199" s="218">
        <v>20</v>
      </c>
      <c r="I199" s="219"/>
      <c r="J199" s="220">
        <f>ROUND(I199*H199,2)</f>
        <v>0</v>
      </c>
      <c r="K199" s="216" t="s">
        <v>128</v>
      </c>
      <c r="L199" s="46"/>
      <c r="M199" s="221" t="s">
        <v>19</v>
      </c>
      <c r="N199" s="222" t="s">
        <v>45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129</v>
      </c>
      <c r="AT199" s="225" t="s">
        <v>125</v>
      </c>
      <c r="AU199" s="225" t="s">
        <v>85</v>
      </c>
      <c r="AY199" s="19" t="s">
        <v>123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79</v>
      </c>
      <c r="BK199" s="226">
        <f>ROUND(I199*H199,2)</f>
        <v>0</v>
      </c>
      <c r="BL199" s="19" t="s">
        <v>129</v>
      </c>
      <c r="BM199" s="225" t="s">
        <v>305</v>
      </c>
    </row>
    <row r="200" s="13" customFormat="1">
      <c r="A200" s="13"/>
      <c r="B200" s="227"/>
      <c r="C200" s="228"/>
      <c r="D200" s="229" t="s">
        <v>131</v>
      </c>
      <c r="E200" s="230" t="s">
        <v>19</v>
      </c>
      <c r="F200" s="231" t="s">
        <v>224</v>
      </c>
      <c r="G200" s="228"/>
      <c r="H200" s="232">
        <v>20</v>
      </c>
      <c r="I200" s="233"/>
      <c r="J200" s="228"/>
      <c r="K200" s="228"/>
      <c r="L200" s="234"/>
      <c r="M200" s="235"/>
      <c r="N200" s="236"/>
      <c r="O200" s="236"/>
      <c r="P200" s="236"/>
      <c r="Q200" s="236"/>
      <c r="R200" s="236"/>
      <c r="S200" s="236"/>
      <c r="T200" s="23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8" t="s">
        <v>131</v>
      </c>
      <c r="AU200" s="238" t="s">
        <v>85</v>
      </c>
      <c r="AV200" s="13" t="s">
        <v>85</v>
      </c>
      <c r="AW200" s="13" t="s">
        <v>35</v>
      </c>
      <c r="AX200" s="13" t="s">
        <v>79</v>
      </c>
      <c r="AY200" s="238" t="s">
        <v>123</v>
      </c>
    </row>
    <row r="201" s="2" customFormat="1" ht="33" customHeight="1">
      <c r="A201" s="40"/>
      <c r="B201" s="41"/>
      <c r="C201" s="214" t="s">
        <v>306</v>
      </c>
      <c r="D201" s="214" t="s">
        <v>125</v>
      </c>
      <c r="E201" s="215" t="s">
        <v>307</v>
      </c>
      <c r="F201" s="216" t="s">
        <v>308</v>
      </c>
      <c r="G201" s="217" t="s">
        <v>300</v>
      </c>
      <c r="H201" s="218">
        <v>300</v>
      </c>
      <c r="I201" s="219"/>
      <c r="J201" s="220">
        <f>ROUND(I201*H201,2)</f>
        <v>0</v>
      </c>
      <c r="K201" s="216" t="s">
        <v>128</v>
      </c>
      <c r="L201" s="46"/>
      <c r="M201" s="221" t="s">
        <v>19</v>
      </c>
      <c r="N201" s="222" t="s">
        <v>45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129</v>
      </c>
      <c r="AT201" s="225" t="s">
        <v>125</v>
      </c>
      <c r="AU201" s="225" t="s">
        <v>85</v>
      </c>
      <c r="AY201" s="19" t="s">
        <v>123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79</v>
      </c>
      <c r="BK201" s="226">
        <f>ROUND(I201*H201,2)</f>
        <v>0</v>
      </c>
      <c r="BL201" s="19" t="s">
        <v>129</v>
      </c>
      <c r="BM201" s="225" t="s">
        <v>309</v>
      </c>
    </row>
    <row r="202" s="13" customFormat="1">
      <c r="A202" s="13"/>
      <c r="B202" s="227"/>
      <c r="C202" s="228"/>
      <c r="D202" s="229" t="s">
        <v>131</v>
      </c>
      <c r="E202" s="230" t="s">
        <v>19</v>
      </c>
      <c r="F202" s="231" t="s">
        <v>224</v>
      </c>
      <c r="G202" s="228"/>
      <c r="H202" s="232">
        <v>20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131</v>
      </c>
      <c r="AU202" s="238" t="s">
        <v>85</v>
      </c>
      <c r="AV202" s="13" t="s">
        <v>85</v>
      </c>
      <c r="AW202" s="13" t="s">
        <v>35</v>
      </c>
      <c r="AX202" s="13" t="s">
        <v>79</v>
      </c>
      <c r="AY202" s="238" t="s">
        <v>123</v>
      </c>
    </row>
    <row r="203" s="13" customFormat="1">
      <c r="A203" s="13"/>
      <c r="B203" s="227"/>
      <c r="C203" s="228"/>
      <c r="D203" s="229" t="s">
        <v>131</v>
      </c>
      <c r="E203" s="228"/>
      <c r="F203" s="231" t="s">
        <v>310</v>
      </c>
      <c r="G203" s="228"/>
      <c r="H203" s="232">
        <v>300</v>
      </c>
      <c r="I203" s="233"/>
      <c r="J203" s="228"/>
      <c r="K203" s="228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131</v>
      </c>
      <c r="AU203" s="238" t="s">
        <v>85</v>
      </c>
      <c r="AV203" s="13" t="s">
        <v>85</v>
      </c>
      <c r="AW203" s="13" t="s">
        <v>4</v>
      </c>
      <c r="AX203" s="13" t="s">
        <v>79</v>
      </c>
      <c r="AY203" s="238" t="s">
        <v>123</v>
      </c>
    </row>
    <row r="204" s="2" customFormat="1" ht="33" customHeight="1">
      <c r="A204" s="40"/>
      <c r="B204" s="41"/>
      <c r="C204" s="214" t="s">
        <v>311</v>
      </c>
      <c r="D204" s="214" t="s">
        <v>125</v>
      </c>
      <c r="E204" s="215" t="s">
        <v>312</v>
      </c>
      <c r="F204" s="216" t="s">
        <v>313</v>
      </c>
      <c r="G204" s="217" t="s">
        <v>300</v>
      </c>
      <c r="H204" s="218">
        <v>3.1389999999999998</v>
      </c>
      <c r="I204" s="219"/>
      <c r="J204" s="220">
        <f>ROUND(I204*H204,2)</f>
        <v>0</v>
      </c>
      <c r="K204" s="216" t="s">
        <v>128</v>
      </c>
      <c r="L204" s="46"/>
      <c r="M204" s="221" t="s">
        <v>19</v>
      </c>
      <c r="N204" s="222" t="s">
        <v>45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129</v>
      </c>
      <c r="AT204" s="225" t="s">
        <v>125</v>
      </c>
      <c r="AU204" s="225" t="s">
        <v>85</v>
      </c>
      <c r="AY204" s="19" t="s">
        <v>123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79</v>
      </c>
      <c r="BK204" s="226">
        <f>ROUND(I204*H204,2)</f>
        <v>0</v>
      </c>
      <c r="BL204" s="19" t="s">
        <v>129</v>
      </c>
      <c r="BM204" s="225" t="s">
        <v>314</v>
      </c>
    </row>
    <row r="205" s="13" customFormat="1">
      <c r="A205" s="13"/>
      <c r="B205" s="227"/>
      <c r="C205" s="228"/>
      <c r="D205" s="229" t="s">
        <v>131</v>
      </c>
      <c r="E205" s="230" t="s">
        <v>19</v>
      </c>
      <c r="F205" s="231" t="s">
        <v>315</v>
      </c>
      <c r="G205" s="228"/>
      <c r="H205" s="232">
        <v>3.1389999999999998</v>
      </c>
      <c r="I205" s="233"/>
      <c r="J205" s="228"/>
      <c r="K205" s="228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131</v>
      </c>
      <c r="AU205" s="238" t="s">
        <v>85</v>
      </c>
      <c r="AV205" s="13" t="s">
        <v>85</v>
      </c>
      <c r="AW205" s="13" t="s">
        <v>35</v>
      </c>
      <c r="AX205" s="13" t="s">
        <v>74</v>
      </c>
      <c r="AY205" s="238" t="s">
        <v>123</v>
      </c>
    </row>
    <row r="206" s="14" customFormat="1">
      <c r="A206" s="14"/>
      <c r="B206" s="239"/>
      <c r="C206" s="240"/>
      <c r="D206" s="229" t="s">
        <v>131</v>
      </c>
      <c r="E206" s="241" t="s">
        <v>19</v>
      </c>
      <c r="F206" s="242" t="s">
        <v>133</v>
      </c>
      <c r="G206" s="240"/>
      <c r="H206" s="243">
        <v>3.1389999999999998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9" t="s">
        <v>131</v>
      </c>
      <c r="AU206" s="249" t="s">
        <v>85</v>
      </c>
      <c r="AV206" s="14" t="s">
        <v>129</v>
      </c>
      <c r="AW206" s="14" t="s">
        <v>35</v>
      </c>
      <c r="AX206" s="14" t="s">
        <v>79</v>
      </c>
      <c r="AY206" s="249" t="s">
        <v>123</v>
      </c>
    </row>
    <row r="207" s="2" customFormat="1" ht="33" customHeight="1">
      <c r="A207" s="40"/>
      <c r="B207" s="41"/>
      <c r="C207" s="214" t="s">
        <v>316</v>
      </c>
      <c r="D207" s="214" t="s">
        <v>125</v>
      </c>
      <c r="E207" s="215" t="s">
        <v>317</v>
      </c>
      <c r="F207" s="216" t="s">
        <v>318</v>
      </c>
      <c r="G207" s="217" t="s">
        <v>300</v>
      </c>
      <c r="H207" s="218">
        <v>14.630000000000001</v>
      </c>
      <c r="I207" s="219"/>
      <c r="J207" s="220">
        <f>ROUND(I207*H207,2)</f>
        <v>0</v>
      </c>
      <c r="K207" s="216" t="s">
        <v>230</v>
      </c>
      <c r="L207" s="46"/>
      <c r="M207" s="221" t="s">
        <v>19</v>
      </c>
      <c r="N207" s="222" t="s">
        <v>45</v>
      </c>
      <c r="O207" s="86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129</v>
      </c>
      <c r="AT207" s="225" t="s">
        <v>125</v>
      </c>
      <c r="AU207" s="225" t="s">
        <v>85</v>
      </c>
      <c r="AY207" s="19" t="s">
        <v>123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79</v>
      </c>
      <c r="BK207" s="226">
        <f>ROUND(I207*H207,2)</f>
        <v>0</v>
      </c>
      <c r="BL207" s="19" t="s">
        <v>129</v>
      </c>
      <c r="BM207" s="225" t="s">
        <v>319</v>
      </c>
    </row>
    <row r="208" s="13" customFormat="1">
      <c r="A208" s="13"/>
      <c r="B208" s="227"/>
      <c r="C208" s="228"/>
      <c r="D208" s="229" t="s">
        <v>131</v>
      </c>
      <c r="E208" s="230" t="s">
        <v>19</v>
      </c>
      <c r="F208" s="231" t="s">
        <v>320</v>
      </c>
      <c r="G208" s="228"/>
      <c r="H208" s="232">
        <v>14.630000000000001</v>
      </c>
      <c r="I208" s="233"/>
      <c r="J208" s="228"/>
      <c r="K208" s="228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131</v>
      </c>
      <c r="AU208" s="238" t="s">
        <v>85</v>
      </c>
      <c r="AV208" s="13" t="s">
        <v>85</v>
      </c>
      <c r="AW208" s="13" t="s">
        <v>35</v>
      </c>
      <c r="AX208" s="13" t="s">
        <v>79</v>
      </c>
      <c r="AY208" s="238" t="s">
        <v>123</v>
      </c>
    </row>
    <row r="209" s="12" customFormat="1" ht="22.8" customHeight="1">
      <c r="A209" s="12"/>
      <c r="B209" s="198"/>
      <c r="C209" s="199"/>
      <c r="D209" s="200" t="s">
        <v>73</v>
      </c>
      <c r="E209" s="212" t="s">
        <v>321</v>
      </c>
      <c r="F209" s="212" t="s">
        <v>322</v>
      </c>
      <c r="G209" s="199"/>
      <c r="H209" s="199"/>
      <c r="I209" s="202"/>
      <c r="J209" s="213">
        <f>BK209</f>
        <v>0</v>
      </c>
      <c r="K209" s="199"/>
      <c r="L209" s="204"/>
      <c r="M209" s="205"/>
      <c r="N209" s="206"/>
      <c r="O209" s="206"/>
      <c r="P209" s="207">
        <f>SUM(P210:P211)</f>
        <v>0</v>
      </c>
      <c r="Q209" s="206"/>
      <c r="R209" s="207">
        <f>SUM(R210:R211)</f>
        <v>0</v>
      </c>
      <c r="S209" s="206"/>
      <c r="T209" s="208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9" t="s">
        <v>79</v>
      </c>
      <c r="AT209" s="210" t="s">
        <v>73</v>
      </c>
      <c r="AU209" s="210" t="s">
        <v>79</v>
      </c>
      <c r="AY209" s="209" t="s">
        <v>123</v>
      </c>
      <c r="BK209" s="211">
        <f>SUM(BK210:BK211)</f>
        <v>0</v>
      </c>
    </row>
    <row r="210" s="2" customFormat="1" ht="44.25" customHeight="1">
      <c r="A210" s="40"/>
      <c r="B210" s="41"/>
      <c r="C210" s="214" t="s">
        <v>323</v>
      </c>
      <c r="D210" s="214" t="s">
        <v>125</v>
      </c>
      <c r="E210" s="215" t="s">
        <v>324</v>
      </c>
      <c r="F210" s="216" t="s">
        <v>325</v>
      </c>
      <c r="G210" s="217" t="s">
        <v>300</v>
      </c>
      <c r="H210" s="218">
        <v>78</v>
      </c>
      <c r="I210" s="219"/>
      <c r="J210" s="220">
        <f>ROUND(I210*H210,2)</f>
        <v>0</v>
      </c>
      <c r="K210" s="216" t="s">
        <v>128</v>
      </c>
      <c r="L210" s="46"/>
      <c r="M210" s="221" t="s">
        <v>19</v>
      </c>
      <c r="N210" s="222" t="s">
        <v>45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129</v>
      </c>
      <c r="AT210" s="225" t="s">
        <v>125</v>
      </c>
      <c r="AU210" s="225" t="s">
        <v>85</v>
      </c>
      <c r="AY210" s="19" t="s">
        <v>123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79</v>
      </c>
      <c r="BK210" s="226">
        <f>ROUND(I210*H210,2)</f>
        <v>0</v>
      </c>
      <c r="BL210" s="19" t="s">
        <v>129</v>
      </c>
      <c r="BM210" s="225" t="s">
        <v>326</v>
      </c>
    </row>
    <row r="211" s="13" customFormat="1">
      <c r="A211" s="13"/>
      <c r="B211" s="227"/>
      <c r="C211" s="228"/>
      <c r="D211" s="229" t="s">
        <v>131</v>
      </c>
      <c r="E211" s="230" t="s">
        <v>19</v>
      </c>
      <c r="F211" s="231" t="s">
        <v>327</v>
      </c>
      <c r="G211" s="228"/>
      <c r="H211" s="232">
        <v>78</v>
      </c>
      <c r="I211" s="233"/>
      <c r="J211" s="228"/>
      <c r="K211" s="228"/>
      <c r="L211" s="234"/>
      <c r="M211" s="235"/>
      <c r="N211" s="236"/>
      <c r="O211" s="236"/>
      <c r="P211" s="236"/>
      <c r="Q211" s="236"/>
      <c r="R211" s="236"/>
      <c r="S211" s="236"/>
      <c r="T211" s="23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8" t="s">
        <v>131</v>
      </c>
      <c r="AU211" s="238" t="s">
        <v>85</v>
      </c>
      <c r="AV211" s="13" t="s">
        <v>85</v>
      </c>
      <c r="AW211" s="13" t="s">
        <v>35</v>
      </c>
      <c r="AX211" s="13" t="s">
        <v>79</v>
      </c>
      <c r="AY211" s="238" t="s">
        <v>123</v>
      </c>
    </row>
    <row r="212" s="12" customFormat="1" ht="25.92" customHeight="1">
      <c r="A212" s="12"/>
      <c r="B212" s="198"/>
      <c r="C212" s="199"/>
      <c r="D212" s="200" t="s">
        <v>73</v>
      </c>
      <c r="E212" s="201" t="s">
        <v>328</v>
      </c>
      <c r="F212" s="201" t="s">
        <v>329</v>
      </c>
      <c r="G212" s="199"/>
      <c r="H212" s="199"/>
      <c r="I212" s="202"/>
      <c r="J212" s="203">
        <f>BK212</f>
        <v>0</v>
      </c>
      <c r="K212" s="199"/>
      <c r="L212" s="204"/>
      <c r="M212" s="205"/>
      <c r="N212" s="206"/>
      <c r="O212" s="206"/>
      <c r="P212" s="207">
        <f>P213+P240+P267+P277+P289</f>
        <v>0</v>
      </c>
      <c r="Q212" s="206"/>
      <c r="R212" s="207">
        <f>R213+R240+R267+R277+R289</f>
        <v>2.5664257600000004</v>
      </c>
      <c r="S212" s="206"/>
      <c r="T212" s="208">
        <f>T213+T240+T267+T277+T289</f>
        <v>3.6039488800000008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9" t="s">
        <v>85</v>
      </c>
      <c r="AT212" s="210" t="s">
        <v>73</v>
      </c>
      <c r="AU212" s="210" t="s">
        <v>74</v>
      </c>
      <c r="AY212" s="209" t="s">
        <v>123</v>
      </c>
      <c r="BK212" s="211">
        <f>BK213+BK240+BK267+BK277+BK289</f>
        <v>0</v>
      </c>
    </row>
    <row r="213" s="12" customFormat="1" ht="22.8" customHeight="1">
      <c r="A213" s="12"/>
      <c r="B213" s="198"/>
      <c r="C213" s="199"/>
      <c r="D213" s="200" t="s">
        <v>73</v>
      </c>
      <c r="E213" s="212" t="s">
        <v>330</v>
      </c>
      <c r="F213" s="212" t="s">
        <v>331</v>
      </c>
      <c r="G213" s="199"/>
      <c r="H213" s="199"/>
      <c r="I213" s="202"/>
      <c r="J213" s="213">
        <f>BK213</f>
        <v>0</v>
      </c>
      <c r="K213" s="199"/>
      <c r="L213" s="204"/>
      <c r="M213" s="205"/>
      <c r="N213" s="206"/>
      <c r="O213" s="206"/>
      <c r="P213" s="207">
        <f>SUM(P214:P239)</f>
        <v>0</v>
      </c>
      <c r="Q213" s="206"/>
      <c r="R213" s="207">
        <f>SUM(R214:R239)</f>
        <v>1.8157261600000001</v>
      </c>
      <c r="S213" s="206"/>
      <c r="T213" s="208">
        <f>SUM(T214:T239)</f>
        <v>0.89358400000000004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9" t="s">
        <v>85</v>
      </c>
      <c r="AT213" s="210" t="s">
        <v>73</v>
      </c>
      <c r="AU213" s="210" t="s">
        <v>79</v>
      </c>
      <c r="AY213" s="209" t="s">
        <v>123</v>
      </c>
      <c r="BK213" s="211">
        <f>SUM(BK214:BK239)</f>
        <v>0</v>
      </c>
    </row>
    <row r="214" s="2" customFormat="1" ht="21.75" customHeight="1">
      <c r="A214" s="40"/>
      <c r="B214" s="41"/>
      <c r="C214" s="214" t="s">
        <v>332</v>
      </c>
      <c r="D214" s="214" t="s">
        <v>125</v>
      </c>
      <c r="E214" s="215" t="s">
        <v>333</v>
      </c>
      <c r="F214" s="216" t="s">
        <v>334</v>
      </c>
      <c r="G214" s="217" t="s">
        <v>83</v>
      </c>
      <c r="H214" s="218">
        <v>41.136000000000003</v>
      </c>
      <c r="I214" s="219"/>
      <c r="J214" s="220">
        <f>ROUND(I214*H214,2)</f>
        <v>0</v>
      </c>
      <c r="K214" s="216" t="s">
        <v>128</v>
      </c>
      <c r="L214" s="46"/>
      <c r="M214" s="221" t="s">
        <v>19</v>
      </c>
      <c r="N214" s="222" t="s">
        <v>45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0.014</v>
      </c>
      <c r="T214" s="224">
        <f>S214*H214</f>
        <v>0.57590400000000008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206</v>
      </c>
      <c r="AT214" s="225" t="s">
        <v>125</v>
      </c>
      <c r="AU214" s="225" t="s">
        <v>85</v>
      </c>
      <c r="AY214" s="19" t="s">
        <v>123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206</v>
      </c>
      <c r="BM214" s="225" t="s">
        <v>335</v>
      </c>
    </row>
    <row r="215" s="13" customFormat="1">
      <c r="A215" s="13"/>
      <c r="B215" s="227"/>
      <c r="C215" s="228"/>
      <c r="D215" s="229" t="s">
        <v>131</v>
      </c>
      <c r="E215" s="230" t="s">
        <v>19</v>
      </c>
      <c r="F215" s="231" t="s">
        <v>336</v>
      </c>
      <c r="G215" s="228"/>
      <c r="H215" s="232">
        <v>41.136000000000003</v>
      </c>
      <c r="I215" s="233"/>
      <c r="J215" s="228"/>
      <c r="K215" s="228"/>
      <c r="L215" s="234"/>
      <c r="M215" s="235"/>
      <c r="N215" s="236"/>
      <c r="O215" s="236"/>
      <c r="P215" s="236"/>
      <c r="Q215" s="236"/>
      <c r="R215" s="236"/>
      <c r="S215" s="236"/>
      <c r="T215" s="23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8" t="s">
        <v>131</v>
      </c>
      <c r="AU215" s="238" t="s">
        <v>85</v>
      </c>
      <c r="AV215" s="13" t="s">
        <v>85</v>
      </c>
      <c r="AW215" s="13" t="s">
        <v>35</v>
      </c>
      <c r="AX215" s="13" t="s">
        <v>79</v>
      </c>
      <c r="AY215" s="238" t="s">
        <v>123</v>
      </c>
    </row>
    <row r="216" s="2" customFormat="1" ht="33" customHeight="1">
      <c r="A216" s="40"/>
      <c r="B216" s="41"/>
      <c r="C216" s="214" t="s">
        <v>337</v>
      </c>
      <c r="D216" s="214" t="s">
        <v>125</v>
      </c>
      <c r="E216" s="215" t="s">
        <v>338</v>
      </c>
      <c r="F216" s="216" t="s">
        <v>339</v>
      </c>
      <c r="G216" s="217" t="s">
        <v>150</v>
      </c>
      <c r="H216" s="218">
        <v>8</v>
      </c>
      <c r="I216" s="219"/>
      <c r="J216" s="220">
        <f>ROUND(I216*H216,2)</f>
        <v>0</v>
      </c>
      <c r="K216" s="216" t="s">
        <v>128</v>
      </c>
      <c r="L216" s="46"/>
      <c r="M216" s="221" t="s">
        <v>19</v>
      </c>
      <c r="N216" s="222" t="s">
        <v>45</v>
      </c>
      <c r="O216" s="86"/>
      <c r="P216" s="223">
        <f>O216*H216</f>
        <v>0</v>
      </c>
      <c r="Q216" s="223">
        <v>0</v>
      </c>
      <c r="R216" s="223">
        <f>Q216*H216</f>
        <v>0</v>
      </c>
      <c r="S216" s="223">
        <v>0.014</v>
      </c>
      <c r="T216" s="224">
        <f>S216*H216</f>
        <v>0.112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206</v>
      </c>
      <c r="AT216" s="225" t="s">
        <v>125</v>
      </c>
      <c r="AU216" s="225" t="s">
        <v>85</v>
      </c>
      <c r="AY216" s="19" t="s">
        <v>123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9" t="s">
        <v>79</v>
      </c>
      <c r="BK216" s="226">
        <f>ROUND(I216*H216,2)</f>
        <v>0</v>
      </c>
      <c r="BL216" s="19" t="s">
        <v>206</v>
      </c>
      <c r="BM216" s="225" t="s">
        <v>340</v>
      </c>
    </row>
    <row r="217" s="2" customFormat="1" ht="44.25" customHeight="1">
      <c r="A217" s="40"/>
      <c r="B217" s="41"/>
      <c r="C217" s="214" t="s">
        <v>341</v>
      </c>
      <c r="D217" s="214" t="s">
        <v>125</v>
      </c>
      <c r="E217" s="215" t="s">
        <v>342</v>
      </c>
      <c r="F217" s="216" t="s">
        <v>343</v>
      </c>
      <c r="G217" s="217" t="s">
        <v>83</v>
      </c>
      <c r="H217" s="218">
        <v>41.136000000000003</v>
      </c>
      <c r="I217" s="219"/>
      <c r="J217" s="220">
        <f>ROUND(I217*H217,2)</f>
        <v>0</v>
      </c>
      <c r="K217" s="216" t="s">
        <v>128</v>
      </c>
      <c r="L217" s="46"/>
      <c r="M217" s="221" t="s">
        <v>19</v>
      </c>
      <c r="N217" s="222" t="s">
        <v>45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206</v>
      </c>
      <c r="AT217" s="225" t="s">
        <v>125</v>
      </c>
      <c r="AU217" s="225" t="s">
        <v>85</v>
      </c>
      <c r="AY217" s="19" t="s">
        <v>123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79</v>
      </c>
      <c r="BK217" s="226">
        <f>ROUND(I217*H217,2)</f>
        <v>0</v>
      </c>
      <c r="BL217" s="19" t="s">
        <v>206</v>
      </c>
      <c r="BM217" s="225" t="s">
        <v>344</v>
      </c>
    </row>
    <row r="218" s="13" customFormat="1">
      <c r="A218" s="13"/>
      <c r="B218" s="227"/>
      <c r="C218" s="228"/>
      <c r="D218" s="229" t="s">
        <v>131</v>
      </c>
      <c r="E218" s="230" t="s">
        <v>19</v>
      </c>
      <c r="F218" s="231" t="s">
        <v>336</v>
      </c>
      <c r="G218" s="228"/>
      <c r="H218" s="232">
        <v>41.136000000000003</v>
      </c>
      <c r="I218" s="233"/>
      <c r="J218" s="228"/>
      <c r="K218" s="228"/>
      <c r="L218" s="234"/>
      <c r="M218" s="235"/>
      <c r="N218" s="236"/>
      <c r="O218" s="236"/>
      <c r="P218" s="236"/>
      <c r="Q218" s="236"/>
      <c r="R218" s="236"/>
      <c r="S218" s="236"/>
      <c r="T218" s="23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8" t="s">
        <v>131</v>
      </c>
      <c r="AU218" s="238" t="s">
        <v>85</v>
      </c>
      <c r="AV218" s="13" t="s">
        <v>85</v>
      </c>
      <c r="AW218" s="13" t="s">
        <v>35</v>
      </c>
      <c r="AX218" s="13" t="s">
        <v>79</v>
      </c>
      <c r="AY218" s="238" t="s">
        <v>123</v>
      </c>
    </row>
    <row r="219" s="2" customFormat="1" ht="21.75" customHeight="1">
      <c r="A219" s="40"/>
      <c r="B219" s="41"/>
      <c r="C219" s="250" t="s">
        <v>345</v>
      </c>
      <c r="D219" s="250" t="s">
        <v>143</v>
      </c>
      <c r="E219" s="251" t="s">
        <v>346</v>
      </c>
      <c r="F219" s="252" t="s">
        <v>347</v>
      </c>
      <c r="G219" s="253" t="s">
        <v>83</v>
      </c>
      <c r="H219" s="254">
        <v>41.136000000000003</v>
      </c>
      <c r="I219" s="255"/>
      <c r="J219" s="256">
        <f>ROUND(I219*H219,2)</f>
        <v>0</v>
      </c>
      <c r="K219" s="252" t="s">
        <v>128</v>
      </c>
      <c r="L219" s="257"/>
      <c r="M219" s="258" t="s">
        <v>19</v>
      </c>
      <c r="N219" s="259" t="s">
        <v>45</v>
      </c>
      <c r="O219" s="86"/>
      <c r="P219" s="223">
        <f>O219*H219</f>
        <v>0</v>
      </c>
      <c r="Q219" s="223">
        <v>0.0093100000000000006</v>
      </c>
      <c r="R219" s="223">
        <f>Q219*H219</f>
        <v>0.38297616000000007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284</v>
      </c>
      <c r="AT219" s="225" t="s">
        <v>143</v>
      </c>
      <c r="AU219" s="225" t="s">
        <v>85</v>
      </c>
      <c r="AY219" s="19" t="s">
        <v>123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79</v>
      </c>
      <c r="BK219" s="226">
        <f>ROUND(I219*H219,2)</f>
        <v>0</v>
      </c>
      <c r="BL219" s="19" t="s">
        <v>206</v>
      </c>
      <c r="BM219" s="225" t="s">
        <v>348</v>
      </c>
    </row>
    <row r="220" s="2" customFormat="1" ht="33" customHeight="1">
      <c r="A220" s="40"/>
      <c r="B220" s="41"/>
      <c r="C220" s="214" t="s">
        <v>349</v>
      </c>
      <c r="D220" s="214" t="s">
        <v>125</v>
      </c>
      <c r="E220" s="215" t="s">
        <v>350</v>
      </c>
      <c r="F220" s="216" t="s">
        <v>351</v>
      </c>
      <c r="G220" s="217" t="s">
        <v>83</v>
      </c>
      <c r="H220" s="218">
        <v>41.136000000000003</v>
      </c>
      <c r="I220" s="219"/>
      <c r="J220" s="220">
        <f>ROUND(I220*H220,2)</f>
        <v>0</v>
      </c>
      <c r="K220" s="216" t="s">
        <v>128</v>
      </c>
      <c r="L220" s="46"/>
      <c r="M220" s="221" t="s">
        <v>19</v>
      </c>
      <c r="N220" s="222" t="s">
        <v>45</v>
      </c>
      <c r="O220" s="86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206</v>
      </c>
      <c r="AT220" s="225" t="s">
        <v>125</v>
      </c>
      <c r="AU220" s="225" t="s">
        <v>85</v>
      </c>
      <c r="AY220" s="19" t="s">
        <v>123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79</v>
      </c>
      <c r="BK220" s="226">
        <f>ROUND(I220*H220,2)</f>
        <v>0</v>
      </c>
      <c r="BL220" s="19" t="s">
        <v>206</v>
      </c>
      <c r="BM220" s="225" t="s">
        <v>352</v>
      </c>
    </row>
    <row r="221" s="13" customFormat="1">
      <c r="A221" s="13"/>
      <c r="B221" s="227"/>
      <c r="C221" s="228"/>
      <c r="D221" s="229" t="s">
        <v>131</v>
      </c>
      <c r="E221" s="230" t="s">
        <v>19</v>
      </c>
      <c r="F221" s="231" t="s">
        <v>336</v>
      </c>
      <c r="G221" s="228"/>
      <c r="H221" s="232">
        <v>41.136000000000003</v>
      </c>
      <c r="I221" s="233"/>
      <c r="J221" s="228"/>
      <c r="K221" s="228"/>
      <c r="L221" s="234"/>
      <c r="M221" s="235"/>
      <c r="N221" s="236"/>
      <c r="O221" s="236"/>
      <c r="P221" s="236"/>
      <c r="Q221" s="236"/>
      <c r="R221" s="236"/>
      <c r="S221" s="236"/>
      <c r="T221" s="23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8" t="s">
        <v>131</v>
      </c>
      <c r="AU221" s="238" t="s">
        <v>85</v>
      </c>
      <c r="AV221" s="13" t="s">
        <v>85</v>
      </c>
      <c r="AW221" s="13" t="s">
        <v>35</v>
      </c>
      <c r="AX221" s="13" t="s">
        <v>79</v>
      </c>
      <c r="AY221" s="238" t="s">
        <v>123</v>
      </c>
    </row>
    <row r="222" s="2" customFormat="1" ht="16.5" customHeight="1">
      <c r="A222" s="40"/>
      <c r="B222" s="41"/>
      <c r="C222" s="250" t="s">
        <v>353</v>
      </c>
      <c r="D222" s="250" t="s">
        <v>143</v>
      </c>
      <c r="E222" s="251" t="s">
        <v>354</v>
      </c>
      <c r="F222" s="252" t="s">
        <v>355</v>
      </c>
      <c r="G222" s="253" t="s">
        <v>356</v>
      </c>
      <c r="H222" s="254">
        <v>0.34599999999999997</v>
      </c>
      <c r="I222" s="255"/>
      <c r="J222" s="256">
        <f>ROUND(I222*H222,2)</f>
        <v>0</v>
      </c>
      <c r="K222" s="252" t="s">
        <v>128</v>
      </c>
      <c r="L222" s="257"/>
      <c r="M222" s="258" t="s">
        <v>19</v>
      </c>
      <c r="N222" s="259" t="s">
        <v>45</v>
      </c>
      <c r="O222" s="86"/>
      <c r="P222" s="223">
        <f>O222*H222</f>
        <v>0</v>
      </c>
      <c r="Q222" s="223">
        <v>0.55000000000000004</v>
      </c>
      <c r="R222" s="223">
        <f>Q222*H222</f>
        <v>0.1903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284</v>
      </c>
      <c r="AT222" s="225" t="s">
        <v>143</v>
      </c>
      <c r="AU222" s="225" t="s">
        <v>85</v>
      </c>
      <c r="AY222" s="19" t="s">
        <v>123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79</v>
      </c>
      <c r="BK222" s="226">
        <f>ROUND(I222*H222,2)</f>
        <v>0</v>
      </c>
      <c r="BL222" s="19" t="s">
        <v>206</v>
      </c>
      <c r="BM222" s="225" t="s">
        <v>357</v>
      </c>
    </row>
    <row r="223" s="13" customFormat="1">
      <c r="A223" s="13"/>
      <c r="B223" s="227"/>
      <c r="C223" s="228"/>
      <c r="D223" s="229" t="s">
        <v>131</v>
      </c>
      <c r="E223" s="230" t="s">
        <v>19</v>
      </c>
      <c r="F223" s="231" t="s">
        <v>358</v>
      </c>
      <c r="G223" s="228"/>
      <c r="H223" s="232">
        <v>0.34599999999999997</v>
      </c>
      <c r="I223" s="233"/>
      <c r="J223" s="228"/>
      <c r="K223" s="228"/>
      <c r="L223" s="234"/>
      <c r="M223" s="235"/>
      <c r="N223" s="236"/>
      <c r="O223" s="236"/>
      <c r="P223" s="236"/>
      <c r="Q223" s="236"/>
      <c r="R223" s="236"/>
      <c r="S223" s="236"/>
      <c r="T223" s="23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8" t="s">
        <v>131</v>
      </c>
      <c r="AU223" s="238" t="s">
        <v>85</v>
      </c>
      <c r="AV223" s="13" t="s">
        <v>85</v>
      </c>
      <c r="AW223" s="13" t="s">
        <v>35</v>
      </c>
      <c r="AX223" s="13" t="s">
        <v>79</v>
      </c>
      <c r="AY223" s="238" t="s">
        <v>123</v>
      </c>
    </row>
    <row r="224" s="2" customFormat="1" ht="21.75" customHeight="1">
      <c r="A224" s="40"/>
      <c r="B224" s="41"/>
      <c r="C224" s="214" t="s">
        <v>359</v>
      </c>
      <c r="D224" s="214" t="s">
        <v>125</v>
      </c>
      <c r="E224" s="215" t="s">
        <v>360</v>
      </c>
      <c r="F224" s="216" t="s">
        <v>361</v>
      </c>
      <c r="G224" s="217" t="s">
        <v>150</v>
      </c>
      <c r="H224" s="218">
        <v>103.2</v>
      </c>
      <c r="I224" s="219"/>
      <c r="J224" s="220">
        <f>ROUND(I224*H224,2)</f>
        <v>0</v>
      </c>
      <c r="K224" s="216" t="s">
        <v>128</v>
      </c>
      <c r="L224" s="46"/>
      <c r="M224" s="221" t="s">
        <v>19</v>
      </c>
      <c r="N224" s="222" t="s">
        <v>45</v>
      </c>
      <c r="O224" s="86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206</v>
      </c>
      <c r="AT224" s="225" t="s">
        <v>125</v>
      </c>
      <c r="AU224" s="225" t="s">
        <v>85</v>
      </c>
      <c r="AY224" s="19" t="s">
        <v>123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79</v>
      </c>
      <c r="BK224" s="226">
        <f>ROUND(I224*H224,2)</f>
        <v>0</v>
      </c>
      <c r="BL224" s="19" t="s">
        <v>206</v>
      </c>
      <c r="BM224" s="225" t="s">
        <v>362</v>
      </c>
    </row>
    <row r="225" s="13" customFormat="1">
      <c r="A225" s="13"/>
      <c r="B225" s="227"/>
      <c r="C225" s="228"/>
      <c r="D225" s="229" t="s">
        <v>131</v>
      </c>
      <c r="E225" s="230" t="s">
        <v>19</v>
      </c>
      <c r="F225" s="231" t="s">
        <v>363</v>
      </c>
      <c r="G225" s="228"/>
      <c r="H225" s="232">
        <v>103.2</v>
      </c>
      <c r="I225" s="233"/>
      <c r="J225" s="228"/>
      <c r="K225" s="228"/>
      <c r="L225" s="234"/>
      <c r="M225" s="235"/>
      <c r="N225" s="236"/>
      <c r="O225" s="236"/>
      <c r="P225" s="236"/>
      <c r="Q225" s="236"/>
      <c r="R225" s="236"/>
      <c r="S225" s="236"/>
      <c r="T225" s="23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8" t="s">
        <v>131</v>
      </c>
      <c r="AU225" s="238" t="s">
        <v>85</v>
      </c>
      <c r="AV225" s="13" t="s">
        <v>85</v>
      </c>
      <c r="AW225" s="13" t="s">
        <v>35</v>
      </c>
      <c r="AX225" s="13" t="s">
        <v>74</v>
      </c>
      <c r="AY225" s="238" t="s">
        <v>123</v>
      </c>
    </row>
    <row r="226" s="14" customFormat="1">
      <c r="A226" s="14"/>
      <c r="B226" s="239"/>
      <c r="C226" s="240"/>
      <c r="D226" s="229" t="s">
        <v>131</v>
      </c>
      <c r="E226" s="241" t="s">
        <v>19</v>
      </c>
      <c r="F226" s="242" t="s">
        <v>133</v>
      </c>
      <c r="G226" s="240"/>
      <c r="H226" s="243">
        <v>103.2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9" t="s">
        <v>131</v>
      </c>
      <c r="AU226" s="249" t="s">
        <v>85</v>
      </c>
      <c r="AV226" s="14" t="s">
        <v>129</v>
      </c>
      <c r="AW226" s="14" t="s">
        <v>35</v>
      </c>
      <c r="AX226" s="14" t="s">
        <v>79</v>
      </c>
      <c r="AY226" s="249" t="s">
        <v>123</v>
      </c>
    </row>
    <row r="227" s="2" customFormat="1" ht="16.5" customHeight="1">
      <c r="A227" s="40"/>
      <c r="B227" s="41"/>
      <c r="C227" s="250" t="s">
        <v>364</v>
      </c>
      <c r="D227" s="250" t="s">
        <v>143</v>
      </c>
      <c r="E227" s="251" t="s">
        <v>354</v>
      </c>
      <c r="F227" s="252" t="s">
        <v>355</v>
      </c>
      <c r="G227" s="253" t="s">
        <v>356</v>
      </c>
      <c r="H227" s="254">
        <v>0.27300000000000002</v>
      </c>
      <c r="I227" s="255"/>
      <c r="J227" s="256">
        <f>ROUND(I227*H227,2)</f>
        <v>0</v>
      </c>
      <c r="K227" s="252" t="s">
        <v>128</v>
      </c>
      <c r="L227" s="257"/>
      <c r="M227" s="258" t="s">
        <v>19</v>
      </c>
      <c r="N227" s="259" t="s">
        <v>45</v>
      </c>
      <c r="O227" s="86"/>
      <c r="P227" s="223">
        <f>O227*H227</f>
        <v>0</v>
      </c>
      <c r="Q227" s="223">
        <v>0.55000000000000004</v>
      </c>
      <c r="R227" s="223">
        <f>Q227*H227</f>
        <v>0.15015000000000003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284</v>
      </c>
      <c r="AT227" s="225" t="s">
        <v>143</v>
      </c>
      <c r="AU227" s="225" t="s">
        <v>85</v>
      </c>
      <c r="AY227" s="19" t="s">
        <v>123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79</v>
      </c>
      <c r="BK227" s="226">
        <f>ROUND(I227*H227,2)</f>
        <v>0</v>
      </c>
      <c r="BL227" s="19" t="s">
        <v>206</v>
      </c>
      <c r="BM227" s="225" t="s">
        <v>365</v>
      </c>
    </row>
    <row r="228" s="13" customFormat="1">
      <c r="A228" s="13"/>
      <c r="B228" s="227"/>
      <c r="C228" s="228"/>
      <c r="D228" s="229" t="s">
        <v>131</v>
      </c>
      <c r="E228" s="230" t="s">
        <v>19</v>
      </c>
      <c r="F228" s="231" t="s">
        <v>366</v>
      </c>
      <c r="G228" s="228"/>
      <c r="H228" s="232">
        <v>0.248</v>
      </c>
      <c r="I228" s="233"/>
      <c r="J228" s="228"/>
      <c r="K228" s="228"/>
      <c r="L228" s="234"/>
      <c r="M228" s="235"/>
      <c r="N228" s="236"/>
      <c r="O228" s="236"/>
      <c r="P228" s="236"/>
      <c r="Q228" s="236"/>
      <c r="R228" s="236"/>
      <c r="S228" s="236"/>
      <c r="T228" s="23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8" t="s">
        <v>131</v>
      </c>
      <c r="AU228" s="238" t="s">
        <v>85</v>
      </c>
      <c r="AV228" s="13" t="s">
        <v>85</v>
      </c>
      <c r="AW228" s="13" t="s">
        <v>35</v>
      </c>
      <c r="AX228" s="13" t="s">
        <v>79</v>
      </c>
      <c r="AY228" s="238" t="s">
        <v>123</v>
      </c>
    </row>
    <row r="229" s="13" customFormat="1">
      <c r="A229" s="13"/>
      <c r="B229" s="227"/>
      <c r="C229" s="228"/>
      <c r="D229" s="229" t="s">
        <v>131</v>
      </c>
      <c r="E229" s="228"/>
      <c r="F229" s="231" t="s">
        <v>367</v>
      </c>
      <c r="G229" s="228"/>
      <c r="H229" s="232">
        <v>0.27300000000000002</v>
      </c>
      <c r="I229" s="233"/>
      <c r="J229" s="228"/>
      <c r="K229" s="228"/>
      <c r="L229" s="234"/>
      <c r="M229" s="235"/>
      <c r="N229" s="236"/>
      <c r="O229" s="236"/>
      <c r="P229" s="236"/>
      <c r="Q229" s="236"/>
      <c r="R229" s="236"/>
      <c r="S229" s="236"/>
      <c r="T229" s="23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8" t="s">
        <v>131</v>
      </c>
      <c r="AU229" s="238" t="s">
        <v>85</v>
      </c>
      <c r="AV229" s="13" t="s">
        <v>85</v>
      </c>
      <c r="AW229" s="13" t="s">
        <v>4</v>
      </c>
      <c r="AX229" s="13" t="s">
        <v>79</v>
      </c>
      <c r="AY229" s="238" t="s">
        <v>123</v>
      </c>
    </row>
    <row r="230" s="2" customFormat="1" ht="44.25" customHeight="1">
      <c r="A230" s="40"/>
      <c r="B230" s="41"/>
      <c r="C230" s="214" t="s">
        <v>368</v>
      </c>
      <c r="D230" s="214" t="s">
        <v>125</v>
      </c>
      <c r="E230" s="215" t="s">
        <v>369</v>
      </c>
      <c r="F230" s="216" t="s">
        <v>370</v>
      </c>
      <c r="G230" s="217" t="s">
        <v>83</v>
      </c>
      <c r="H230" s="218">
        <v>41.136000000000003</v>
      </c>
      <c r="I230" s="219"/>
      <c r="J230" s="220">
        <f>ROUND(I230*H230,2)</f>
        <v>0</v>
      </c>
      <c r="K230" s="216" t="s">
        <v>128</v>
      </c>
      <c r="L230" s="46"/>
      <c r="M230" s="221" t="s">
        <v>19</v>
      </c>
      <c r="N230" s="222" t="s">
        <v>45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0.0050000000000000001</v>
      </c>
      <c r="T230" s="224">
        <f>S230*H230</f>
        <v>0.20568000000000003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206</v>
      </c>
      <c r="AT230" s="225" t="s">
        <v>125</v>
      </c>
      <c r="AU230" s="225" t="s">
        <v>85</v>
      </c>
      <c r="AY230" s="19" t="s">
        <v>123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79</v>
      </c>
      <c r="BK230" s="226">
        <f>ROUND(I230*H230,2)</f>
        <v>0</v>
      </c>
      <c r="BL230" s="19" t="s">
        <v>206</v>
      </c>
      <c r="BM230" s="225" t="s">
        <v>371</v>
      </c>
    </row>
    <row r="231" s="13" customFormat="1">
      <c r="A231" s="13"/>
      <c r="B231" s="227"/>
      <c r="C231" s="228"/>
      <c r="D231" s="229" t="s">
        <v>131</v>
      </c>
      <c r="E231" s="230" t="s">
        <v>19</v>
      </c>
      <c r="F231" s="231" t="s">
        <v>336</v>
      </c>
      <c r="G231" s="228"/>
      <c r="H231" s="232">
        <v>41.136000000000003</v>
      </c>
      <c r="I231" s="233"/>
      <c r="J231" s="228"/>
      <c r="K231" s="228"/>
      <c r="L231" s="234"/>
      <c r="M231" s="235"/>
      <c r="N231" s="236"/>
      <c r="O231" s="236"/>
      <c r="P231" s="236"/>
      <c r="Q231" s="236"/>
      <c r="R231" s="236"/>
      <c r="S231" s="236"/>
      <c r="T231" s="23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8" t="s">
        <v>131</v>
      </c>
      <c r="AU231" s="238" t="s">
        <v>85</v>
      </c>
      <c r="AV231" s="13" t="s">
        <v>85</v>
      </c>
      <c r="AW231" s="13" t="s">
        <v>35</v>
      </c>
      <c r="AX231" s="13" t="s">
        <v>79</v>
      </c>
      <c r="AY231" s="238" t="s">
        <v>123</v>
      </c>
    </row>
    <row r="232" s="2" customFormat="1" ht="16.5" customHeight="1">
      <c r="A232" s="40"/>
      <c r="B232" s="41"/>
      <c r="C232" s="250" t="s">
        <v>372</v>
      </c>
      <c r="D232" s="250" t="s">
        <v>143</v>
      </c>
      <c r="E232" s="251" t="s">
        <v>373</v>
      </c>
      <c r="F232" s="252" t="s">
        <v>374</v>
      </c>
      <c r="G232" s="253" t="s">
        <v>356</v>
      </c>
      <c r="H232" s="254">
        <v>1.986</v>
      </c>
      <c r="I232" s="255"/>
      <c r="J232" s="256">
        <f>ROUND(I232*H232,2)</f>
        <v>0</v>
      </c>
      <c r="K232" s="252" t="s">
        <v>128</v>
      </c>
      <c r="L232" s="257"/>
      <c r="M232" s="258" t="s">
        <v>19</v>
      </c>
      <c r="N232" s="259" t="s">
        <v>45</v>
      </c>
      <c r="O232" s="86"/>
      <c r="P232" s="223">
        <f>O232*H232</f>
        <v>0</v>
      </c>
      <c r="Q232" s="223">
        <v>0.55000000000000004</v>
      </c>
      <c r="R232" s="223">
        <f>Q232*H232</f>
        <v>1.0923000000000001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284</v>
      </c>
      <c r="AT232" s="225" t="s">
        <v>143</v>
      </c>
      <c r="AU232" s="225" t="s">
        <v>85</v>
      </c>
      <c r="AY232" s="19" t="s">
        <v>123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79</v>
      </c>
      <c r="BK232" s="226">
        <f>ROUND(I232*H232,2)</f>
        <v>0</v>
      </c>
      <c r="BL232" s="19" t="s">
        <v>206</v>
      </c>
      <c r="BM232" s="225" t="s">
        <v>375</v>
      </c>
    </row>
    <row r="233" s="13" customFormat="1">
      <c r="A233" s="13"/>
      <c r="B233" s="227"/>
      <c r="C233" s="228"/>
      <c r="D233" s="229" t="s">
        <v>131</v>
      </c>
      <c r="E233" s="230" t="s">
        <v>19</v>
      </c>
      <c r="F233" s="231" t="s">
        <v>376</v>
      </c>
      <c r="G233" s="228"/>
      <c r="H233" s="232">
        <v>1.986</v>
      </c>
      <c r="I233" s="233"/>
      <c r="J233" s="228"/>
      <c r="K233" s="228"/>
      <c r="L233" s="234"/>
      <c r="M233" s="235"/>
      <c r="N233" s="236"/>
      <c r="O233" s="236"/>
      <c r="P233" s="236"/>
      <c r="Q233" s="236"/>
      <c r="R233" s="236"/>
      <c r="S233" s="236"/>
      <c r="T233" s="23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8" t="s">
        <v>131</v>
      </c>
      <c r="AU233" s="238" t="s">
        <v>85</v>
      </c>
      <c r="AV233" s="13" t="s">
        <v>85</v>
      </c>
      <c r="AW233" s="13" t="s">
        <v>35</v>
      </c>
      <c r="AX233" s="13" t="s">
        <v>74</v>
      </c>
      <c r="AY233" s="238" t="s">
        <v>123</v>
      </c>
    </row>
    <row r="234" s="14" customFormat="1">
      <c r="A234" s="14"/>
      <c r="B234" s="239"/>
      <c r="C234" s="240"/>
      <c r="D234" s="229" t="s">
        <v>131</v>
      </c>
      <c r="E234" s="241" t="s">
        <v>19</v>
      </c>
      <c r="F234" s="242" t="s">
        <v>133</v>
      </c>
      <c r="G234" s="240"/>
      <c r="H234" s="243">
        <v>1.986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9" t="s">
        <v>131</v>
      </c>
      <c r="AU234" s="249" t="s">
        <v>85</v>
      </c>
      <c r="AV234" s="14" t="s">
        <v>129</v>
      </c>
      <c r="AW234" s="14" t="s">
        <v>35</v>
      </c>
      <c r="AX234" s="14" t="s">
        <v>79</v>
      </c>
      <c r="AY234" s="249" t="s">
        <v>123</v>
      </c>
    </row>
    <row r="235" s="2" customFormat="1" ht="33" customHeight="1">
      <c r="A235" s="40"/>
      <c r="B235" s="41"/>
      <c r="C235" s="214" t="s">
        <v>377</v>
      </c>
      <c r="D235" s="214" t="s">
        <v>125</v>
      </c>
      <c r="E235" s="215" t="s">
        <v>378</v>
      </c>
      <c r="F235" s="216" t="s">
        <v>379</v>
      </c>
      <c r="G235" s="217" t="s">
        <v>150</v>
      </c>
      <c r="H235" s="218">
        <v>78.799999999999997</v>
      </c>
      <c r="I235" s="219"/>
      <c r="J235" s="220">
        <f>ROUND(I235*H235,2)</f>
        <v>0</v>
      </c>
      <c r="K235" s="216" t="s">
        <v>128</v>
      </c>
      <c r="L235" s="46"/>
      <c r="M235" s="221" t="s">
        <v>19</v>
      </c>
      <c r="N235" s="222" t="s">
        <v>45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206</v>
      </c>
      <c r="AT235" s="225" t="s">
        <v>125</v>
      </c>
      <c r="AU235" s="225" t="s">
        <v>85</v>
      </c>
      <c r="AY235" s="19" t="s">
        <v>123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79</v>
      </c>
      <c r="BK235" s="226">
        <f>ROUND(I235*H235,2)</f>
        <v>0</v>
      </c>
      <c r="BL235" s="19" t="s">
        <v>206</v>
      </c>
      <c r="BM235" s="225" t="s">
        <v>380</v>
      </c>
    </row>
    <row r="236" s="13" customFormat="1">
      <c r="A236" s="13"/>
      <c r="B236" s="227"/>
      <c r="C236" s="228"/>
      <c r="D236" s="229" t="s">
        <v>131</v>
      </c>
      <c r="E236" s="230" t="s">
        <v>19</v>
      </c>
      <c r="F236" s="231" t="s">
        <v>381</v>
      </c>
      <c r="G236" s="228"/>
      <c r="H236" s="232">
        <v>68.799999999999997</v>
      </c>
      <c r="I236" s="233"/>
      <c r="J236" s="228"/>
      <c r="K236" s="228"/>
      <c r="L236" s="234"/>
      <c r="M236" s="235"/>
      <c r="N236" s="236"/>
      <c r="O236" s="236"/>
      <c r="P236" s="236"/>
      <c r="Q236" s="236"/>
      <c r="R236" s="236"/>
      <c r="S236" s="236"/>
      <c r="T236" s="23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8" t="s">
        <v>131</v>
      </c>
      <c r="AU236" s="238" t="s">
        <v>85</v>
      </c>
      <c r="AV236" s="13" t="s">
        <v>85</v>
      </c>
      <c r="AW236" s="13" t="s">
        <v>35</v>
      </c>
      <c r="AX236" s="13" t="s">
        <v>74</v>
      </c>
      <c r="AY236" s="238" t="s">
        <v>123</v>
      </c>
    </row>
    <row r="237" s="13" customFormat="1">
      <c r="A237" s="13"/>
      <c r="B237" s="227"/>
      <c r="C237" s="228"/>
      <c r="D237" s="229" t="s">
        <v>131</v>
      </c>
      <c r="E237" s="230" t="s">
        <v>19</v>
      </c>
      <c r="F237" s="231" t="s">
        <v>382</v>
      </c>
      <c r="G237" s="228"/>
      <c r="H237" s="232">
        <v>10</v>
      </c>
      <c r="I237" s="233"/>
      <c r="J237" s="228"/>
      <c r="K237" s="228"/>
      <c r="L237" s="234"/>
      <c r="M237" s="235"/>
      <c r="N237" s="236"/>
      <c r="O237" s="236"/>
      <c r="P237" s="236"/>
      <c r="Q237" s="236"/>
      <c r="R237" s="236"/>
      <c r="S237" s="236"/>
      <c r="T237" s="23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8" t="s">
        <v>131</v>
      </c>
      <c r="AU237" s="238" t="s">
        <v>85</v>
      </c>
      <c r="AV237" s="13" t="s">
        <v>85</v>
      </c>
      <c r="AW237" s="13" t="s">
        <v>35</v>
      </c>
      <c r="AX237" s="13" t="s">
        <v>74</v>
      </c>
      <c r="AY237" s="238" t="s">
        <v>123</v>
      </c>
    </row>
    <row r="238" s="14" customFormat="1">
      <c r="A238" s="14"/>
      <c r="B238" s="239"/>
      <c r="C238" s="240"/>
      <c r="D238" s="229" t="s">
        <v>131</v>
      </c>
      <c r="E238" s="241" t="s">
        <v>19</v>
      </c>
      <c r="F238" s="242" t="s">
        <v>133</v>
      </c>
      <c r="G238" s="240"/>
      <c r="H238" s="243">
        <v>78.799999999999997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9" t="s">
        <v>131</v>
      </c>
      <c r="AU238" s="249" t="s">
        <v>85</v>
      </c>
      <c r="AV238" s="14" t="s">
        <v>129</v>
      </c>
      <c r="AW238" s="14" t="s">
        <v>35</v>
      </c>
      <c r="AX238" s="14" t="s">
        <v>79</v>
      </c>
      <c r="AY238" s="249" t="s">
        <v>123</v>
      </c>
    </row>
    <row r="239" s="2" customFormat="1" ht="44.25" customHeight="1">
      <c r="A239" s="40"/>
      <c r="B239" s="41"/>
      <c r="C239" s="214" t="s">
        <v>383</v>
      </c>
      <c r="D239" s="214" t="s">
        <v>125</v>
      </c>
      <c r="E239" s="215" t="s">
        <v>384</v>
      </c>
      <c r="F239" s="216" t="s">
        <v>385</v>
      </c>
      <c r="G239" s="217" t="s">
        <v>300</v>
      </c>
      <c r="H239" s="218">
        <v>1.8160000000000001</v>
      </c>
      <c r="I239" s="219"/>
      <c r="J239" s="220">
        <f>ROUND(I239*H239,2)</f>
        <v>0</v>
      </c>
      <c r="K239" s="216" t="s">
        <v>128</v>
      </c>
      <c r="L239" s="46"/>
      <c r="M239" s="221" t="s">
        <v>19</v>
      </c>
      <c r="N239" s="222" t="s">
        <v>45</v>
      </c>
      <c r="O239" s="86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206</v>
      </c>
      <c r="AT239" s="225" t="s">
        <v>125</v>
      </c>
      <c r="AU239" s="225" t="s">
        <v>85</v>
      </c>
      <c r="AY239" s="19" t="s">
        <v>123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79</v>
      </c>
      <c r="BK239" s="226">
        <f>ROUND(I239*H239,2)</f>
        <v>0</v>
      </c>
      <c r="BL239" s="19" t="s">
        <v>206</v>
      </c>
      <c r="BM239" s="225" t="s">
        <v>386</v>
      </c>
    </row>
    <row r="240" s="12" customFormat="1" ht="22.8" customHeight="1">
      <c r="A240" s="12"/>
      <c r="B240" s="198"/>
      <c r="C240" s="199"/>
      <c r="D240" s="200" t="s">
        <v>73</v>
      </c>
      <c r="E240" s="212" t="s">
        <v>387</v>
      </c>
      <c r="F240" s="212" t="s">
        <v>388</v>
      </c>
      <c r="G240" s="199"/>
      <c r="H240" s="199"/>
      <c r="I240" s="202"/>
      <c r="J240" s="213">
        <f>BK240</f>
        <v>0</v>
      </c>
      <c r="K240" s="199"/>
      <c r="L240" s="204"/>
      <c r="M240" s="205"/>
      <c r="N240" s="206"/>
      <c r="O240" s="206"/>
      <c r="P240" s="207">
        <f>SUM(P241:P266)</f>
        <v>0</v>
      </c>
      <c r="Q240" s="206"/>
      <c r="R240" s="207">
        <f>SUM(R241:R266)</f>
        <v>0.53950900000000002</v>
      </c>
      <c r="S240" s="206"/>
      <c r="T240" s="208">
        <f>SUM(T241:T266)</f>
        <v>0.409354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9" t="s">
        <v>85</v>
      </c>
      <c r="AT240" s="210" t="s">
        <v>73</v>
      </c>
      <c r="AU240" s="210" t="s">
        <v>79</v>
      </c>
      <c r="AY240" s="209" t="s">
        <v>123</v>
      </c>
      <c r="BK240" s="211">
        <f>SUM(BK241:BK266)</f>
        <v>0</v>
      </c>
    </row>
    <row r="241" s="2" customFormat="1" ht="16.5" customHeight="1">
      <c r="A241" s="40"/>
      <c r="B241" s="41"/>
      <c r="C241" s="214" t="s">
        <v>389</v>
      </c>
      <c r="D241" s="214" t="s">
        <v>125</v>
      </c>
      <c r="E241" s="215" t="s">
        <v>390</v>
      </c>
      <c r="F241" s="216" t="s">
        <v>391</v>
      </c>
      <c r="G241" s="217" t="s">
        <v>150</v>
      </c>
      <c r="H241" s="218">
        <v>45.5</v>
      </c>
      <c r="I241" s="219"/>
      <c r="J241" s="220">
        <f>ROUND(I241*H241,2)</f>
        <v>0</v>
      </c>
      <c r="K241" s="216" t="s">
        <v>128</v>
      </c>
      <c r="L241" s="46"/>
      <c r="M241" s="221" t="s">
        <v>19</v>
      </c>
      <c r="N241" s="222" t="s">
        <v>45</v>
      </c>
      <c r="O241" s="86"/>
      <c r="P241" s="223">
        <f>O241*H241</f>
        <v>0</v>
      </c>
      <c r="Q241" s="223">
        <v>0</v>
      </c>
      <c r="R241" s="223">
        <f>Q241*H241</f>
        <v>0</v>
      </c>
      <c r="S241" s="223">
        <v>0.0016999999999999999</v>
      </c>
      <c r="T241" s="224">
        <f>S241*H241</f>
        <v>0.077350000000000002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206</v>
      </c>
      <c r="AT241" s="225" t="s">
        <v>125</v>
      </c>
      <c r="AU241" s="225" t="s">
        <v>85</v>
      </c>
      <c r="AY241" s="19" t="s">
        <v>123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79</v>
      </c>
      <c r="BK241" s="226">
        <f>ROUND(I241*H241,2)</f>
        <v>0</v>
      </c>
      <c r="BL241" s="19" t="s">
        <v>206</v>
      </c>
      <c r="BM241" s="225" t="s">
        <v>392</v>
      </c>
    </row>
    <row r="242" s="13" customFormat="1">
      <c r="A242" s="13"/>
      <c r="B242" s="227"/>
      <c r="C242" s="228"/>
      <c r="D242" s="229" t="s">
        <v>131</v>
      </c>
      <c r="E242" s="230" t="s">
        <v>19</v>
      </c>
      <c r="F242" s="231" t="s">
        <v>393</v>
      </c>
      <c r="G242" s="228"/>
      <c r="H242" s="232">
        <v>34.399999999999999</v>
      </c>
      <c r="I242" s="233"/>
      <c r="J242" s="228"/>
      <c r="K242" s="228"/>
      <c r="L242" s="234"/>
      <c r="M242" s="235"/>
      <c r="N242" s="236"/>
      <c r="O242" s="236"/>
      <c r="P242" s="236"/>
      <c r="Q242" s="236"/>
      <c r="R242" s="236"/>
      <c r="S242" s="236"/>
      <c r="T242" s="23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8" t="s">
        <v>131</v>
      </c>
      <c r="AU242" s="238" t="s">
        <v>85</v>
      </c>
      <c r="AV242" s="13" t="s">
        <v>85</v>
      </c>
      <c r="AW242" s="13" t="s">
        <v>35</v>
      </c>
      <c r="AX242" s="13" t="s">
        <v>74</v>
      </c>
      <c r="AY242" s="238" t="s">
        <v>123</v>
      </c>
    </row>
    <row r="243" s="13" customFormat="1">
      <c r="A243" s="13"/>
      <c r="B243" s="227"/>
      <c r="C243" s="228"/>
      <c r="D243" s="229" t="s">
        <v>131</v>
      </c>
      <c r="E243" s="230" t="s">
        <v>19</v>
      </c>
      <c r="F243" s="231" t="s">
        <v>394</v>
      </c>
      <c r="G243" s="228"/>
      <c r="H243" s="232">
        <v>11.1</v>
      </c>
      <c r="I243" s="233"/>
      <c r="J243" s="228"/>
      <c r="K243" s="228"/>
      <c r="L243" s="234"/>
      <c r="M243" s="235"/>
      <c r="N243" s="236"/>
      <c r="O243" s="236"/>
      <c r="P243" s="236"/>
      <c r="Q243" s="236"/>
      <c r="R243" s="236"/>
      <c r="S243" s="236"/>
      <c r="T243" s="23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8" t="s">
        <v>131</v>
      </c>
      <c r="AU243" s="238" t="s">
        <v>85</v>
      </c>
      <c r="AV243" s="13" t="s">
        <v>85</v>
      </c>
      <c r="AW243" s="13" t="s">
        <v>35</v>
      </c>
      <c r="AX243" s="13" t="s">
        <v>74</v>
      </c>
      <c r="AY243" s="238" t="s">
        <v>123</v>
      </c>
    </row>
    <row r="244" s="14" customFormat="1">
      <c r="A244" s="14"/>
      <c r="B244" s="239"/>
      <c r="C244" s="240"/>
      <c r="D244" s="229" t="s">
        <v>131</v>
      </c>
      <c r="E244" s="241" t="s">
        <v>19</v>
      </c>
      <c r="F244" s="242" t="s">
        <v>133</v>
      </c>
      <c r="G244" s="240"/>
      <c r="H244" s="243">
        <v>45.5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9" t="s">
        <v>131</v>
      </c>
      <c r="AU244" s="249" t="s">
        <v>85</v>
      </c>
      <c r="AV244" s="14" t="s">
        <v>129</v>
      </c>
      <c r="AW244" s="14" t="s">
        <v>35</v>
      </c>
      <c r="AX244" s="14" t="s">
        <v>79</v>
      </c>
      <c r="AY244" s="249" t="s">
        <v>123</v>
      </c>
    </row>
    <row r="245" s="2" customFormat="1" ht="21.75" customHeight="1">
      <c r="A245" s="40"/>
      <c r="B245" s="41"/>
      <c r="C245" s="214" t="s">
        <v>395</v>
      </c>
      <c r="D245" s="214" t="s">
        <v>125</v>
      </c>
      <c r="E245" s="215" t="s">
        <v>396</v>
      </c>
      <c r="F245" s="216" t="s">
        <v>397</v>
      </c>
      <c r="G245" s="217" t="s">
        <v>150</v>
      </c>
      <c r="H245" s="218">
        <v>42.799999999999997</v>
      </c>
      <c r="I245" s="219"/>
      <c r="J245" s="220">
        <f>ROUND(I245*H245,2)</f>
        <v>0</v>
      </c>
      <c r="K245" s="216" t="s">
        <v>128</v>
      </c>
      <c r="L245" s="46"/>
      <c r="M245" s="221" t="s">
        <v>19</v>
      </c>
      <c r="N245" s="222" t="s">
        <v>45</v>
      </c>
      <c r="O245" s="86"/>
      <c r="P245" s="223">
        <f>O245*H245</f>
        <v>0</v>
      </c>
      <c r="Q245" s="223">
        <v>0</v>
      </c>
      <c r="R245" s="223">
        <f>Q245*H245</f>
        <v>0</v>
      </c>
      <c r="S245" s="223">
        <v>0.00167</v>
      </c>
      <c r="T245" s="224">
        <f>S245*H245</f>
        <v>0.071475999999999998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206</v>
      </c>
      <c r="AT245" s="225" t="s">
        <v>125</v>
      </c>
      <c r="AU245" s="225" t="s">
        <v>85</v>
      </c>
      <c r="AY245" s="19" t="s">
        <v>123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79</v>
      </c>
      <c r="BK245" s="226">
        <f>ROUND(I245*H245,2)</f>
        <v>0</v>
      </c>
      <c r="BL245" s="19" t="s">
        <v>206</v>
      </c>
      <c r="BM245" s="225" t="s">
        <v>398</v>
      </c>
    </row>
    <row r="246" s="13" customFormat="1">
      <c r="A246" s="13"/>
      <c r="B246" s="227"/>
      <c r="C246" s="228"/>
      <c r="D246" s="229" t="s">
        <v>131</v>
      </c>
      <c r="E246" s="230" t="s">
        <v>19</v>
      </c>
      <c r="F246" s="231" t="s">
        <v>223</v>
      </c>
      <c r="G246" s="228"/>
      <c r="H246" s="232">
        <v>42.799999999999997</v>
      </c>
      <c r="I246" s="233"/>
      <c r="J246" s="228"/>
      <c r="K246" s="228"/>
      <c r="L246" s="234"/>
      <c r="M246" s="235"/>
      <c r="N246" s="236"/>
      <c r="O246" s="236"/>
      <c r="P246" s="236"/>
      <c r="Q246" s="236"/>
      <c r="R246" s="236"/>
      <c r="S246" s="236"/>
      <c r="T246" s="23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8" t="s">
        <v>131</v>
      </c>
      <c r="AU246" s="238" t="s">
        <v>85</v>
      </c>
      <c r="AV246" s="13" t="s">
        <v>85</v>
      </c>
      <c r="AW246" s="13" t="s">
        <v>35</v>
      </c>
      <c r="AX246" s="13" t="s">
        <v>79</v>
      </c>
      <c r="AY246" s="238" t="s">
        <v>123</v>
      </c>
    </row>
    <row r="247" s="2" customFormat="1" ht="21.75" customHeight="1">
      <c r="A247" s="40"/>
      <c r="B247" s="41"/>
      <c r="C247" s="214" t="s">
        <v>399</v>
      </c>
      <c r="D247" s="214" t="s">
        <v>125</v>
      </c>
      <c r="E247" s="215" t="s">
        <v>400</v>
      </c>
      <c r="F247" s="216" t="s">
        <v>401</v>
      </c>
      <c r="G247" s="217" t="s">
        <v>150</v>
      </c>
      <c r="H247" s="218">
        <v>60.5</v>
      </c>
      <c r="I247" s="219"/>
      <c r="J247" s="220">
        <f>ROUND(I247*H247,2)</f>
        <v>0</v>
      </c>
      <c r="K247" s="216" t="s">
        <v>128</v>
      </c>
      <c r="L247" s="46"/>
      <c r="M247" s="221" t="s">
        <v>19</v>
      </c>
      <c r="N247" s="222" t="s">
        <v>45</v>
      </c>
      <c r="O247" s="86"/>
      <c r="P247" s="223">
        <f>O247*H247</f>
        <v>0</v>
      </c>
      <c r="Q247" s="223">
        <v>0</v>
      </c>
      <c r="R247" s="223">
        <f>Q247*H247</f>
        <v>0</v>
      </c>
      <c r="S247" s="223">
        <v>0.0025999999999999999</v>
      </c>
      <c r="T247" s="224">
        <f>S247*H247</f>
        <v>0.1573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206</v>
      </c>
      <c r="AT247" s="225" t="s">
        <v>125</v>
      </c>
      <c r="AU247" s="225" t="s">
        <v>85</v>
      </c>
      <c r="AY247" s="19" t="s">
        <v>123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79</v>
      </c>
      <c r="BK247" s="226">
        <f>ROUND(I247*H247,2)</f>
        <v>0</v>
      </c>
      <c r="BL247" s="19" t="s">
        <v>206</v>
      </c>
      <c r="BM247" s="225" t="s">
        <v>402</v>
      </c>
    </row>
    <row r="248" s="13" customFormat="1">
      <c r="A248" s="13"/>
      <c r="B248" s="227"/>
      <c r="C248" s="228"/>
      <c r="D248" s="229" t="s">
        <v>131</v>
      </c>
      <c r="E248" s="230" t="s">
        <v>19</v>
      </c>
      <c r="F248" s="231" t="s">
        <v>403</v>
      </c>
      <c r="G248" s="228"/>
      <c r="H248" s="232">
        <v>60.5</v>
      </c>
      <c r="I248" s="233"/>
      <c r="J248" s="228"/>
      <c r="K248" s="228"/>
      <c r="L248" s="234"/>
      <c r="M248" s="235"/>
      <c r="N248" s="236"/>
      <c r="O248" s="236"/>
      <c r="P248" s="236"/>
      <c r="Q248" s="236"/>
      <c r="R248" s="236"/>
      <c r="S248" s="236"/>
      <c r="T248" s="23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8" t="s">
        <v>131</v>
      </c>
      <c r="AU248" s="238" t="s">
        <v>85</v>
      </c>
      <c r="AV248" s="13" t="s">
        <v>85</v>
      </c>
      <c r="AW248" s="13" t="s">
        <v>35</v>
      </c>
      <c r="AX248" s="13" t="s">
        <v>79</v>
      </c>
      <c r="AY248" s="238" t="s">
        <v>123</v>
      </c>
    </row>
    <row r="249" s="2" customFormat="1" ht="16.5" customHeight="1">
      <c r="A249" s="40"/>
      <c r="B249" s="41"/>
      <c r="C249" s="214" t="s">
        <v>404</v>
      </c>
      <c r="D249" s="214" t="s">
        <v>125</v>
      </c>
      <c r="E249" s="215" t="s">
        <v>405</v>
      </c>
      <c r="F249" s="216" t="s">
        <v>406</v>
      </c>
      <c r="G249" s="217" t="s">
        <v>150</v>
      </c>
      <c r="H249" s="218">
        <v>26.199999999999999</v>
      </c>
      <c r="I249" s="219"/>
      <c r="J249" s="220">
        <f>ROUND(I249*H249,2)</f>
        <v>0</v>
      </c>
      <c r="K249" s="216" t="s">
        <v>128</v>
      </c>
      <c r="L249" s="46"/>
      <c r="M249" s="221" t="s">
        <v>19</v>
      </c>
      <c r="N249" s="222" t="s">
        <v>45</v>
      </c>
      <c r="O249" s="86"/>
      <c r="P249" s="223">
        <f>O249*H249</f>
        <v>0</v>
      </c>
      <c r="Q249" s="223">
        <v>0</v>
      </c>
      <c r="R249" s="223">
        <f>Q249*H249</f>
        <v>0</v>
      </c>
      <c r="S249" s="223">
        <v>0.0039399999999999999</v>
      </c>
      <c r="T249" s="224">
        <f>S249*H249</f>
        <v>0.103228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206</v>
      </c>
      <c r="AT249" s="225" t="s">
        <v>125</v>
      </c>
      <c r="AU249" s="225" t="s">
        <v>85</v>
      </c>
      <c r="AY249" s="19" t="s">
        <v>123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79</v>
      </c>
      <c r="BK249" s="226">
        <f>ROUND(I249*H249,2)</f>
        <v>0</v>
      </c>
      <c r="BL249" s="19" t="s">
        <v>206</v>
      </c>
      <c r="BM249" s="225" t="s">
        <v>407</v>
      </c>
    </row>
    <row r="250" s="13" customFormat="1">
      <c r="A250" s="13"/>
      <c r="B250" s="227"/>
      <c r="C250" s="228"/>
      <c r="D250" s="229" t="s">
        <v>131</v>
      </c>
      <c r="E250" s="230" t="s">
        <v>19</v>
      </c>
      <c r="F250" s="231" t="s">
        <v>210</v>
      </c>
      <c r="G250" s="228"/>
      <c r="H250" s="232">
        <v>18.199999999999999</v>
      </c>
      <c r="I250" s="233"/>
      <c r="J250" s="228"/>
      <c r="K250" s="228"/>
      <c r="L250" s="234"/>
      <c r="M250" s="235"/>
      <c r="N250" s="236"/>
      <c r="O250" s="236"/>
      <c r="P250" s="236"/>
      <c r="Q250" s="236"/>
      <c r="R250" s="236"/>
      <c r="S250" s="236"/>
      <c r="T250" s="23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8" t="s">
        <v>131</v>
      </c>
      <c r="AU250" s="238" t="s">
        <v>85</v>
      </c>
      <c r="AV250" s="13" t="s">
        <v>85</v>
      </c>
      <c r="AW250" s="13" t="s">
        <v>35</v>
      </c>
      <c r="AX250" s="13" t="s">
        <v>74</v>
      </c>
      <c r="AY250" s="238" t="s">
        <v>123</v>
      </c>
    </row>
    <row r="251" s="13" customFormat="1">
      <c r="A251" s="13"/>
      <c r="B251" s="227"/>
      <c r="C251" s="228"/>
      <c r="D251" s="229" t="s">
        <v>131</v>
      </c>
      <c r="E251" s="230" t="s">
        <v>19</v>
      </c>
      <c r="F251" s="231" t="s">
        <v>408</v>
      </c>
      <c r="G251" s="228"/>
      <c r="H251" s="232">
        <v>8</v>
      </c>
      <c r="I251" s="233"/>
      <c r="J251" s="228"/>
      <c r="K251" s="228"/>
      <c r="L251" s="234"/>
      <c r="M251" s="235"/>
      <c r="N251" s="236"/>
      <c r="O251" s="236"/>
      <c r="P251" s="236"/>
      <c r="Q251" s="236"/>
      <c r="R251" s="236"/>
      <c r="S251" s="236"/>
      <c r="T251" s="23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8" t="s">
        <v>131</v>
      </c>
      <c r="AU251" s="238" t="s">
        <v>85</v>
      </c>
      <c r="AV251" s="13" t="s">
        <v>85</v>
      </c>
      <c r="AW251" s="13" t="s">
        <v>35</v>
      </c>
      <c r="AX251" s="13" t="s">
        <v>74</v>
      </c>
      <c r="AY251" s="238" t="s">
        <v>123</v>
      </c>
    </row>
    <row r="252" s="14" customFormat="1">
      <c r="A252" s="14"/>
      <c r="B252" s="239"/>
      <c r="C252" s="240"/>
      <c r="D252" s="229" t="s">
        <v>131</v>
      </c>
      <c r="E252" s="241" t="s">
        <v>19</v>
      </c>
      <c r="F252" s="242" t="s">
        <v>133</v>
      </c>
      <c r="G252" s="240"/>
      <c r="H252" s="243">
        <v>26.199999999999999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9" t="s">
        <v>131</v>
      </c>
      <c r="AU252" s="249" t="s">
        <v>85</v>
      </c>
      <c r="AV252" s="14" t="s">
        <v>129</v>
      </c>
      <c r="AW252" s="14" t="s">
        <v>35</v>
      </c>
      <c r="AX252" s="14" t="s">
        <v>79</v>
      </c>
      <c r="AY252" s="249" t="s">
        <v>123</v>
      </c>
    </row>
    <row r="253" s="2" customFormat="1" ht="21.75" customHeight="1">
      <c r="A253" s="40"/>
      <c r="B253" s="41"/>
      <c r="C253" s="214" t="s">
        <v>409</v>
      </c>
      <c r="D253" s="214" t="s">
        <v>125</v>
      </c>
      <c r="E253" s="215" t="s">
        <v>410</v>
      </c>
      <c r="F253" s="216" t="s">
        <v>411</v>
      </c>
      <c r="G253" s="217" t="s">
        <v>150</v>
      </c>
      <c r="H253" s="218">
        <v>14.4</v>
      </c>
      <c r="I253" s="219"/>
      <c r="J253" s="220">
        <f>ROUND(I253*H253,2)</f>
        <v>0</v>
      </c>
      <c r="K253" s="216" t="s">
        <v>128</v>
      </c>
      <c r="L253" s="46"/>
      <c r="M253" s="221" t="s">
        <v>19</v>
      </c>
      <c r="N253" s="222" t="s">
        <v>45</v>
      </c>
      <c r="O253" s="86"/>
      <c r="P253" s="223">
        <f>O253*H253</f>
        <v>0</v>
      </c>
      <c r="Q253" s="223">
        <v>0.00131</v>
      </c>
      <c r="R253" s="223">
        <f>Q253*H253</f>
        <v>0.018863999999999999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206</v>
      </c>
      <c r="AT253" s="225" t="s">
        <v>125</v>
      </c>
      <c r="AU253" s="225" t="s">
        <v>85</v>
      </c>
      <c r="AY253" s="19" t="s">
        <v>123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79</v>
      </c>
      <c r="BK253" s="226">
        <f>ROUND(I253*H253,2)</f>
        <v>0</v>
      </c>
      <c r="BL253" s="19" t="s">
        <v>206</v>
      </c>
      <c r="BM253" s="225" t="s">
        <v>412</v>
      </c>
    </row>
    <row r="254" s="13" customFormat="1">
      <c r="A254" s="13"/>
      <c r="B254" s="227"/>
      <c r="C254" s="228"/>
      <c r="D254" s="229" t="s">
        <v>131</v>
      </c>
      <c r="E254" s="230" t="s">
        <v>19</v>
      </c>
      <c r="F254" s="231" t="s">
        <v>413</v>
      </c>
      <c r="G254" s="228"/>
      <c r="H254" s="232">
        <v>14.4</v>
      </c>
      <c r="I254" s="233"/>
      <c r="J254" s="228"/>
      <c r="K254" s="228"/>
      <c r="L254" s="234"/>
      <c r="M254" s="235"/>
      <c r="N254" s="236"/>
      <c r="O254" s="236"/>
      <c r="P254" s="236"/>
      <c r="Q254" s="236"/>
      <c r="R254" s="236"/>
      <c r="S254" s="236"/>
      <c r="T254" s="23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8" t="s">
        <v>131</v>
      </c>
      <c r="AU254" s="238" t="s">
        <v>85</v>
      </c>
      <c r="AV254" s="13" t="s">
        <v>85</v>
      </c>
      <c r="AW254" s="13" t="s">
        <v>35</v>
      </c>
      <c r="AX254" s="13" t="s">
        <v>74</v>
      </c>
      <c r="AY254" s="238" t="s">
        <v>123</v>
      </c>
    </row>
    <row r="255" s="14" customFormat="1">
      <c r="A255" s="14"/>
      <c r="B255" s="239"/>
      <c r="C255" s="240"/>
      <c r="D255" s="229" t="s">
        <v>131</v>
      </c>
      <c r="E255" s="241" t="s">
        <v>19</v>
      </c>
      <c r="F255" s="242" t="s">
        <v>133</v>
      </c>
      <c r="G255" s="240"/>
      <c r="H255" s="243">
        <v>14.4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9" t="s">
        <v>131</v>
      </c>
      <c r="AU255" s="249" t="s">
        <v>85</v>
      </c>
      <c r="AV255" s="14" t="s">
        <v>129</v>
      </c>
      <c r="AW255" s="14" t="s">
        <v>35</v>
      </c>
      <c r="AX255" s="14" t="s">
        <v>79</v>
      </c>
      <c r="AY255" s="249" t="s">
        <v>123</v>
      </c>
    </row>
    <row r="256" s="2" customFormat="1" ht="21.75" customHeight="1">
      <c r="A256" s="40"/>
      <c r="B256" s="41"/>
      <c r="C256" s="214" t="s">
        <v>414</v>
      </c>
      <c r="D256" s="214" t="s">
        <v>125</v>
      </c>
      <c r="E256" s="215" t="s">
        <v>415</v>
      </c>
      <c r="F256" s="216" t="s">
        <v>416</v>
      </c>
      <c r="G256" s="217" t="s">
        <v>150</v>
      </c>
      <c r="H256" s="218">
        <v>56</v>
      </c>
      <c r="I256" s="219"/>
      <c r="J256" s="220">
        <f>ROUND(I256*H256,2)</f>
        <v>0</v>
      </c>
      <c r="K256" s="216" t="s">
        <v>128</v>
      </c>
      <c r="L256" s="46"/>
      <c r="M256" s="221" t="s">
        <v>19</v>
      </c>
      <c r="N256" s="222" t="s">
        <v>45</v>
      </c>
      <c r="O256" s="86"/>
      <c r="P256" s="223">
        <f>O256*H256</f>
        <v>0</v>
      </c>
      <c r="Q256" s="223">
        <v>0.0023999999999999998</v>
      </c>
      <c r="R256" s="223">
        <f>Q256*H256</f>
        <v>0.13439999999999999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206</v>
      </c>
      <c r="AT256" s="225" t="s">
        <v>125</v>
      </c>
      <c r="AU256" s="225" t="s">
        <v>85</v>
      </c>
      <c r="AY256" s="19" t="s">
        <v>123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79</v>
      </c>
      <c r="BK256" s="226">
        <f>ROUND(I256*H256,2)</f>
        <v>0</v>
      </c>
      <c r="BL256" s="19" t="s">
        <v>206</v>
      </c>
      <c r="BM256" s="225" t="s">
        <v>417</v>
      </c>
    </row>
    <row r="257" s="13" customFormat="1">
      <c r="A257" s="13"/>
      <c r="B257" s="227"/>
      <c r="C257" s="228"/>
      <c r="D257" s="229" t="s">
        <v>131</v>
      </c>
      <c r="E257" s="230" t="s">
        <v>19</v>
      </c>
      <c r="F257" s="231" t="s">
        <v>418</v>
      </c>
      <c r="G257" s="228"/>
      <c r="H257" s="232">
        <v>56</v>
      </c>
      <c r="I257" s="233"/>
      <c r="J257" s="228"/>
      <c r="K257" s="228"/>
      <c r="L257" s="234"/>
      <c r="M257" s="235"/>
      <c r="N257" s="236"/>
      <c r="O257" s="236"/>
      <c r="P257" s="236"/>
      <c r="Q257" s="236"/>
      <c r="R257" s="236"/>
      <c r="S257" s="236"/>
      <c r="T257" s="23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8" t="s">
        <v>131</v>
      </c>
      <c r="AU257" s="238" t="s">
        <v>85</v>
      </c>
      <c r="AV257" s="13" t="s">
        <v>85</v>
      </c>
      <c r="AW257" s="13" t="s">
        <v>35</v>
      </c>
      <c r="AX257" s="13" t="s">
        <v>79</v>
      </c>
      <c r="AY257" s="238" t="s">
        <v>123</v>
      </c>
    </row>
    <row r="258" s="2" customFormat="1" ht="33" customHeight="1">
      <c r="A258" s="40"/>
      <c r="B258" s="41"/>
      <c r="C258" s="214" t="s">
        <v>419</v>
      </c>
      <c r="D258" s="214" t="s">
        <v>125</v>
      </c>
      <c r="E258" s="215" t="s">
        <v>420</v>
      </c>
      <c r="F258" s="216" t="s">
        <v>421</v>
      </c>
      <c r="G258" s="217" t="s">
        <v>150</v>
      </c>
      <c r="H258" s="218">
        <v>42.799999999999997</v>
      </c>
      <c r="I258" s="219"/>
      <c r="J258" s="220">
        <f>ROUND(I258*H258,2)</f>
        <v>0</v>
      </c>
      <c r="K258" s="216" t="s">
        <v>128</v>
      </c>
      <c r="L258" s="46"/>
      <c r="M258" s="221" t="s">
        <v>19</v>
      </c>
      <c r="N258" s="222" t="s">
        <v>45</v>
      </c>
      <c r="O258" s="86"/>
      <c r="P258" s="223">
        <f>O258*H258</f>
        <v>0</v>
      </c>
      <c r="Q258" s="223">
        <v>0.0053499999999999997</v>
      </c>
      <c r="R258" s="223">
        <f>Q258*H258</f>
        <v>0.22897999999999996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206</v>
      </c>
      <c r="AT258" s="225" t="s">
        <v>125</v>
      </c>
      <c r="AU258" s="225" t="s">
        <v>85</v>
      </c>
      <c r="AY258" s="19" t="s">
        <v>123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79</v>
      </c>
      <c r="BK258" s="226">
        <f>ROUND(I258*H258,2)</f>
        <v>0</v>
      </c>
      <c r="BL258" s="19" t="s">
        <v>206</v>
      </c>
      <c r="BM258" s="225" t="s">
        <v>422</v>
      </c>
    </row>
    <row r="259" s="13" customFormat="1">
      <c r="A259" s="13"/>
      <c r="B259" s="227"/>
      <c r="C259" s="228"/>
      <c r="D259" s="229" t="s">
        <v>131</v>
      </c>
      <c r="E259" s="230" t="s">
        <v>19</v>
      </c>
      <c r="F259" s="231" t="s">
        <v>223</v>
      </c>
      <c r="G259" s="228"/>
      <c r="H259" s="232">
        <v>42.799999999999997</v>
      </c>
      <c r="I259" s="233"/>
      <c r="J259" s="228"/>
      <c r="K259" s="228"/>
      <c r="L259" s="234"/>
      <c r="M259" s="235"/>
      <c r="N259" s="236"/>
      <c r="O259" s="236"/>
      <c r="P259" s="236"/>
      <c r="Q259" s="236"/>
      <c r="R259" s="236"/>
      <c r="S259" s="236"/>
      <c r="T259" s="23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8" t="s">
        <v>131</v>
      </c>
      <c r="AU259" s="238" t="s">
        <v>85</v>
      </c>
      <c r="AV259" s="13" t="s">
        <v>85</v>
      </c>
      <c r="AW259" s="13" t="s">
        <v>35</v>
      </c>
      <c r="AX259" s="13" t="s">
        <v>79</v>
      </c>
      <c r="AY259" s="238" t="s">
        <v>123</v>
      </c>
    </row>
    <row r="260" s="2" customFormat="1" ht="21.75" customHeight="1">
      <c r="A260" s="40"/>
      <c r="B260" s="41"/>
      <c r="C260" s="214" t="s">
        <v>423</v>
      </c>
      <c r="D260" s="214" t="s">
        <v>125</v>
      </c>
      <c r="E260" s="215" t="s">
        <v>424</v>
      </c>
      <c r="F260" s="216" t="s">
        <v>425</v>
      </c>
      <c r="G260" s="217" t="s">
        <v>150</v>
      </c>
      <c r="H260" s="218">
        <v>60.5</v>
      </c>
      <c r="I260" s="219"/>
      <c r="J260" s="220">
        <f>ROUND(I260*H260,2)</f>
        <v>0</v>
      </c>
      <c r="K260" s="216" t="s">
        <v>128</v>
      </c>
      <c r="L260" s="46"/>
      <c r="M260" s="221" t="s">
        <v>19</v>
      </c>
      <c r="N260" s="222" t="s">
        <v>45</v>
      </c>
      <c r="O260" s="86"/>
      <c r="P260" s="223">
        <f>O260*H260</f>
        <v>0</v>
      </c>
      <c r="Q260" s="223">
        <v>0.0016900000000000001</v>
      </c>
      <c r="R260" s="223">
        <f>Q260*H260</f>
        <v>0.102245</v>
      </c>
      <c r="S260" s="223">
        <v>0</v>
      </c>
      <c r="T260" s="22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5" t="s">
        <v>206</v>
      </c>
      <c r="AT260" s="225" t="s">
        <v>125</v>
      </c>
      <c r="AU260" s="225" t="s">
        <v>85</v>
      </c>
      <c r="AY260" s="19" t="s">
        <v>123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9" t="s">
        <v>79</v>
      </c>
      <c r="BK260" s="226">
        <f>ROUND(I260*H260,2)</f>
        <v>0</v>
      </c>
      <c r="BL260" s="19" t="s">
        <v>206</v>
      </c>
      <c r="BM260" s="225" t="s">
        <v>426</v>
      </c>
    </row>
    <row r="261" s="13" customFormat="1">
      <c r="A261" s="13"/>
      <c r="B261" s="227"/>
      <c r="C261" s="228"/>
      <c r="D261" s="229" t="s">
        <v>131</v>
      </c>
      <c r="E261" s="230" t="s">
        <v>19</v>
      </c>
      <c r="F261" s="231" t="s">
        <v>403</v>
      </c>
      <c r="G261" s="228"/>
      <c r="H261" s="232">
        <v>60.5</v>
      </c>
      <c r="I261" s="233"/>
      <c r="J261" s="228"/>
      <c r="K261" s="228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131</v>
      </c>
      <c r="AU261" s="238" t="s">
        <v>85</v>
      </c>
      <c r="AV261" s="13" t="s">
        <v>85</v>
      </c>
      <c r="AW261" s="13" t="s">
        <v>35</v>
      </c>
      <c r="AX261" s="13" t="s">
        <v>79</v>
      </c>
      <c r="AY261" s="238" t="s">
        <v>123</v>
      </c>
    </row>
    <row r="262" s="2" customFormat="1" ht="33" customHeight="1">
      <c r="A262" s="40"/>
      <c r="B262" s="41"/>
      <c r="C262" s="214" t="s">
        <v>427</v>
      </c>
      <c r="D262" s="214" t="s">
        <v>125</v>
      </c>
      <c r="E262" s="215" t="s">
        <v>428</v>
      </c>
      <c r="F262" s="216" t="s">
        <v>429</v>
      </c>
      <c r="G262" s="217" t="s">
        <v>150</v>
      </c>
      <c r="H262" s="218">
        <v>26.199999999999999</v>
      </c>
      <c r="I262" s="219"/>
      <c r="J262" s="220">
        <f>ROUND(I262*H262,2)</f>
        <v>0</v>
      </c>
      <c r="K262" s="216" t="s">
        <v>128</v>
      </c>
      <c r="L262" s="46"/>
      <c r="M262" s="221" t="s">
        <v>19</v>
      </c>
      <c r="N262" s="222" t="s">
        <v>45</v>
      </c>
      <c r="O262" s="86"/>
      <c r="P262" s="223">
        <f>O262*H262</f>
        <v>0</v>
      </c>
      <c r="Q262" s="223">
        <v>0.0020999999999999999</v>
      </c>
      <c r="R262" s="223">
        <f>Q262*H262</f>
        <v>0.055019999999999993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206</v>
      </c>
      <c r="AT262" s="225" t="s">
        <v>125</v>
      </c>
      <c r="AU262" s="225" t="s">
        <v>85</v>
      </c>
      <c r="AY262" s="19" t="s">
        <v>123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79</v>
      </c>
      <c r="BK262" s="226">
        <f>ROUND(I262*H262,2)</f>
        <v>0</v>
      </c>
      <c r="BL262" s="19" t="s">
        <v>206</v>
      </c>
      <c r="BM262" s="225" t="s">
        <v>430</v>
      </c>
    </row>
    <row r="263" s="13" customFormat="1">
      <c r="A263" s="13"/>
      <c r="B263" s="227"/>
      <c r="C263" s="228"/>
      <c r="D263" s="229" t="s">
        <v>131</v>
      </c>
      <c r="E263" s="230" t="s">
        <v>19</v>
      </c>
      <c r="F263" s="231" t="s">
        <v>210</v>
      </c>
      <c r="G263" s="228"/>
      <c r="H263" s="232">
        <v>18.199999999999999</v>
      </c>
      <c r="I263" s="233"/>
      <c r="J263" s="228"/>
      <c r="K263" s="228"/>
      <c r="L263" s="234"/>
      <c r="M263" s="235"/>
      <c r="N263" s="236"/>
      <c r="O263" s="236"/>
      <c r="P263" s="236"/>
      <c r="Q263" s="236"/>
      <c r="R263" s="236"/>
      <c r="S263" s="236"/>
      <c r="T263" s="23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8" t="s">
        <v>131</v>
      </c>
      <c r="AU263" s="238" t="s">
        <v>85</v>
      </c>
      <c r="AV263" s="13" t="s">
        <v>85</v>
      </c>
      <c r="AW263" s="13" t="s">
        <v>35</v>
      </c>
      <c r="AX263" s="13" t="s">
        <v>74</v>
      </c>
      <c r="AY263" s="238" t="s">
        <v>123</v>
      </c>
    </row>
    <row r="264" s="13" customFormat="1">
      <c r="A264" s="13"/>
      <c r="B264" s="227"/>
      <c r="C264" s="228"/>
      <c r="D264" s="229" t="s">
        <v>131</v>
      </c>
      <c r="E264" s="230" t="s">
        <v>19</v>
      </c>
      <c r="F264" s="231" t="s">
        <v>408</v>
      </c>
      <c r="G264" s="228"/>
      <c r="H264" s="232">
        <v>8</v>
      </c>
      <c r="I264" s="233"/>
      <c r="J264" s="228"/>
      <c r="K264" s="228"/>
      <c r="L264" s="234"/>
      <c r="M264" s="235"/>
      <c r="N264" s="236"/>
      <c r="O264" s="236"/>
      <c r="P264" s="236"/>
      <c r="Q264" s="236"/>
      <c r="R264" s="236"/>
      <c r="S264" s="236"/>
      <c r="T264" s="23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8" t="s">
        <v>131</v>
      </c>
      <c r="AU264" s="238" t="s">
        <v>85</v>
      </c>
      <c r="AV264" s="13" t="s">
        <v>85</v>
      </c>
      <c r="AW264" s="13" t="s">
        <v>35</v>
      </c>
      <c r="AX264" s="13" t="s">
        <v>74</v>
      </c>
      <c r="AY264" s="238" t="s">
        <v>123</v>
      </c>
    </row>
    <row r="265" s="14" customFormat="1">
      <c r="A265" s="14"/>
      <c r="B265" s="239"/>
      <c r="C265" s="240"/>
      <c r="D265" s="229" t="s">
        <v>131</v>
      </c>
      <c r="E265" s="241" t="s">
        <v>19</v>
      </c>
      <c r="F265" s="242" t="s">
        <v>133</v>
      </c>
      <c r="G265" s="240"/>
      <c r="H265" s="243">
        <v>26.199999999999999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9" t="s">
        <v>131</v>
      </c>
      <c r="AU265" s="249" t="s">
        <v>85</v>
      </c>
      <c r="AV265" s="14" t="s">
        <v>129</v>
      </c>
      <c r="AW265" s="14" t="s">
        <v>35</v>
      </c>
      <c r="AX265" s="14" t="s">
        <v>79</v>
      </c>
      <c r="AY265" s="249" t="s">
        <v>123</v>
      </c>
    </row>
    <row r="266" s="2" customFormat="1" ht="44.25" customHeight="1">
      <c r="A266" s="40"/>
      <c r="B266" s="41"/>
      <c r="C266" s="214" t="s">
        <v>431</v>
      </c>
      <c r="D266" s="214" t="s">
        <v>125</v>
      </c>
      <c r="E266" s="215" t="s">
        <v>432</v>
      </c>
      <c r="F266" s="216" t="s">
        <v>433</v>
      </c>
      <c r="G266" s="217" t="s">
        <v>300</v>
      </c>
      <c r="H266" s="218">
        <v>0.54000000000000004</v>
      </c>
      <c r="I266" s="219"/>
      <c r="J266" s="220">
        <f>ROUND(I266*H266,2)</f>
        <v>0</v>
      </c>
      <c r="K266" s="216" t="s">
        <v>128</v>
      </c>
      <c r="L266" s="46"/>
      <c r="M266" s="221" t="s">
        <v>19</v>
      </c>
      <c r="N266" s="222" t="s">
        <v>45</v>
      </c>
      <c r="O266" s="86"/>
      <c r="P266" s="223">
        <f>O266*H266</f>
        <v>0</v>
      </c>
      <c r="Q266" s="223">
        <v>0</v>
      </c>
      <c r="R266" s="223">
        <f>Q266*H266</f>
        <v>0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206</v>
      </c>
      <c r="AT266" s="225" t="s">
        <v>125</v>
      </c>
      <c r="AU266" s="225" t="s">
        <v>85</v>
      </c>
      <c r="AY266" s="19" t="s">
        <v>123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79</v>
      </c>
      <c r="BK266" s="226">
        <f>ROUND(I266*H266,2)</f>
        <v>0</v>
      </c>
      <c r="BL266" s="19" t="s">
        <v>206</v>
      </c>
      <c r="BM266" s="225" t="s">
        <v>434</v>
      </c>
    </row>
    <row r="267" s="12" customFormat="1" ht="22.8" customHeight="1">
      <c r="A267" s="12"/>
      <c r="B267" s="198"/>
      <c r="C267" s="199"/>
      <c r="D267" s="200" t="s">
        <v>73</v>
      </c>
      <c r="E267" s="212" t="s">
        <v>435</v>
      </c>
      <c r="F267" s="212" t="s">
        <v>436</v>
      </c>
      <c r="G267" s="199"/>
      <c r="H267" s="199"/>
      <c r="I267" s="202"/>
      <c r="J267" s="213">
        <f>BK267</f>
        <v>0</v>
      </c>
      <c r="K267" s="199"/>
      <c r="L267" s="204"/>
      <c r="M267" s="205"/>
      <c r="N267" s="206"/>
      <c r="O267" s="206"/>
      <c r="P267" s="207">
        <f>SUM(P268:P276)</f>
        <v>0</v>
      </c>
      <c r="Q267" s="206"/>
      <c r="R267" s="207">
        <f>SUM(R268:R276)</f>
        <v>0.0063349999999999995</v>
      </c>
      <c r="S267" s="206"/>
      <c r="T267" s="208">
        <f>SUM(T268:T276)</f>
        <v>1.8544108800000003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9" t="s">
        <v>85</v>
      </c>
      <c r="AT267" s="210" t="s">
        <v>73</v>
      </c>
      <c r="AU267" s="210" t="s">
        <v>79</v>
      </c>
      <c r="AY267" s="209" t="s">
        <v>123</v>
      </c>
      <c r="BK267" s="211">
        <f>SUM(BK268:BK276)</f>
        <v>0</v>
      </c>
    </row>
    <row r="268" s="2" customFormat="1" ht="21.75" customHeight="1">
      <c r="A268" s="40"/>
      <c r="B268" s="41"/>
      <c r="C268" s="214" t="s">
        <v>437</v>
      </c>
      <c r="D268" s="214" t="s">
        <v>125</v>
      </c>
      <c r="E268" s="215" t="s">
        <v>438</v>
      </c>
      <c r="F268" s="216" t="s">
        <v>439</v>
      </c>
      <c r="G268" s="217" t="s">
        <v>83</v>
      </c>
      <c r="H268" s="218">
        <v>41.136000000000003</v>
      </c>
      <c r="I268" s="219"/>
      <c r="J268" s="220">
        <f>ROUND(I268*H268,2)</f>
        <v>0</v>
      </c>
      <c r="K268" s="216" t="s">
        <v>128</v>
      </c>
      <c r="L268" s="46"/>
      <c r="M268" s="221" t="s">
        <v>19</v>
      </c>
      <c r="N268" s="222" t="s">
        <v>45</v>
      </c>
      <c r="O268" s="86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206</v>
      </c>
      <c r="AT268" s="225" t="s">
        <v>125</v>
      </c>
      <c r="AU268" s="225" t="s">
        <v>85</v>
      </c>
      <c r="AY268" s="19" t="s">
        <v>123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79</v>
      </c>
      <c r="BK268" s="226">
        <f>ROUND(I268*H268,2)</f>
        <v>0</v>
      </c>
      <c r="BL268" s="19" t="s">
        <v>206</v>
      </c>
      <c r="BM268" s="225" t="s">
        <v>440</v>
      </c>
    </row>
    <row r="269" s="13" customFormat="1">
      <c r="A269" s="13"/>
      <c r="B269" s="227"/>
      <c r="C269" s="228"/>
      <c r="D269" s="229" t="s">
        <v>131</v>
      </c>
      <c r="E269" s="230" t="s">
        <v>19</v>
      </c>
      <c r="F269" s="231" t="s">
        <v>336</v>
      </c>
      <c r="G269" s="228"/>
      <c r="H269" s="232">
        <v>41.136000000000003</v>
      </c>
      <c r="I269" s="233"/>
      <c r="J269" s="228"/>
      <c r="K269" s="228"/>
      <c r="L269" s="234"/>
      <c r="M269" s="235"/>
      <c r="N269" s="236"/>
      <c r="O269" s="236"/>
      <c r="P269" s="236"/>
      <c r="Q269" s="236"/>
      <c r="R269" s="236"/>
      <c r="S269" s="236"/>
      <c r="T269" s="23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8" t="s">
        <v>131</v>
      </c>
      <c r="AU269" s="238" t="s">
        <v>85</v>
      </c>
      <c r="AV269" s="13" t="s">
        <v>85</v>
      </c>
      <c r="AW269" s="13" t="s">
        <v>35</v>
      </c>
      <c r="AX269" s="13" t="s">
        <v>79</v>
      </c>
      <c r="AY269" s="238" t="s">
        <v>123</v>
      </c>
    </row>
    <row r="270" s="2" customFormat="1" ht="21.75" customHeight="1">
      <c r="A270" s="40"/>
      <c r="B270" s="41"/>
      <c r="C270" s="214" t="s">
        <v>441</v>
      </c>
      <c r="D270" s="214" t="s">
        <v>125</v>
      </c>
      <c r="E270" s="215" t="s">
        <v>442</v>
      </c>
      <c r="F270" s="216" t="s">
        <v>443</v>
      </c>
      <c r="G270" s="217" t="s">
        <v>83</v>
      </c>
      <c r="H270" s="218">
        <v>41.136000000000003</v>
      </c>
      <c r="I270" s="219"/>
      <c r="J270" s="220">
        <f>ROUND(I270*H270,2)</f>
        <v>0</v>
      </c>
      <c r="K270" s="216" t="s">
        <v>128</v>
      </c>
      <c r="L270" s="46"/>
      <c r="M270" s="221" t="s">
        <v>19</v>
      </c>
      <c r="N270" s="222" t="s">
        <v>45</v>
      </c>
      <c r="O270" s="86"/>
      <c r="P270" s="223">
        <f>O270*H270</f>
        <v>0</v>
      </c>
      <c r="Q270" s="223">
        <v>0</v>
      </c>
      <c r="R270" s="223">
        <f>Q270*H270</f>
        <v>0</v>
      </c>
      <c r="S270" s="223">
        <v>0.045080000000000002</v>
      </c>
      <c r="T270" s="224">
        <f>S270*H270</f>
        <v>1.8544108800000003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206</v>
      </c>
      <c r="AT270" s="225" t="s">
        <v>125</v>
      </c>
      <c r="AU270" s="225" t="s">
        <v>85</v>
      </c>
      <c r="AY270" s="19" t="s">
        <v>123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79</v>
      </c>
      <c r="BK270" s="226">
        <f>ROUND(I270*H270,2)</f>
        <v>0</v>
      </c>
      <c r="BL270" s="19" t="s">
        <v>206</v>
      </c>
      <c r="BM270" s="225" t="s">
        <v>444</v>
      </c>
    </row>
    <row r="271" s="13" customFormat="1">
      <c r="A271" s="13"/>
      <c r="B271" s="227"/>
      <c r="C271" s="228"/>
      <c r="D271" s="229" t="s">
        <v>131</v>
      </c>
      <c r="E271" s="230" t="s">
        <v>19</v>
      </c>
      <c r="F271" s="231" t="s">
        <v>336</v>
      </c>
      <c r="G271" s="228"/>
      <c r="H271" s="232">
        <v>41.136000000000003</v>
      </c>
      <c r="I271" s="233"/>
      <c r="J271" s="228"/>
      <c r="K271" s="228"/>
      <c r="L271" s="234"/>
      <c r="M271" s="235"/>
      <c r="N271" s="236"/>
      <c r="O271" s="236"/>
      <c r="P271" s="236"/>
      <c r="Q271" s="236"/>
      <c r="R271" s="236"/>
      <c r="S271" s="236"/>
      <c r="T271" s="23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8" t="s">
        <v>131</v>
      </c>
      <c r="AU271" s="238" t="s">
        <v>85</v>
      </c>
      <c r="AV271" s="13" t="s">
        <v>85</v>
      </c>
      <c r="AW271" s="13" t="s">
        <v>35</v>
      </c>
      <c r="AX271" s="13" t="s">
        <v>79</v>
      </c>
      <c r="AY271" s="238" t="s">
        <v>123</v>
      </c>
    </row>
    <row r="272" s="2" customFormat="1" ht="33" customHeight="1">
      <c r="A272" s="40"/>
      <c r="B272" s="41"/>
      <c r="C272" s="214" t="s">
        <v>445</v>
      </c>
      <c r="D272" s="214" t="s">
        <v>125</v>
      </c>
      <c r="E272" s="215" t="s">
        <v>446</v>
      </c>
      <c r="F272" s="216" t="s">
        <v>447</v>
      </c>
      <c r="G272" s="217" t="s">
        <v>83</v>
      </c>
      <c r="H272" s="218">
        <v>41.136000000000003</v>
      </c>
      <c r="I272" s="219"/>
      <c r="J272" s="220">
        <f>ROUND(I272*H272,2)</f>
        <v>0</v>
      </c>
      <c r="K272" s="216" t="s">
        <v>128</v>
      </c>
      <c r="L272" s="46"/>
      <c r="M272" s="221" t="s">
        <v>19</v>
      </c>
      <c r="N272" s="222" t="s">
        <v>45</v>
      </c>
      <c r="O272" s="86"/>
      <c r="P272" s="223">
        <f>O272*H272</f>
        <v>0</v>
      </c>
      <c r="Q272" s="223">
        <v>0</v>
      </c>
      <c r="R272" s="223">
        <f>Q272*H272</f>
        <v>0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206</v>
      </c>
      <c r="AT272" s="225" t="s">
        <v>125</v>
      </c>
      <c r="AU272" s="225" t="s">
        <v>85</v>
      </c>
      <c r="AY272" s="19" t="s">
        <v>123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79</v>
      </c>
      <c r="BK272" s="226">
        <f>ROUND(I272*H272,2)</f>
        <v>0</v>
      </c>
      <c r="BL272" s="19" t="s">
        <v>206</v>
      </c>
      <c r="BM272" s="225" t="s">
        <v>448</v>
      </c>
    </row>
    <row r="273" s="13" customFormat="1">
      <c r="A273" s="13"/>
      <c r="B273" s="227"/>
      <c r="C273" s="228"/>
      <c r="D273" s="229" t="s">
        <v>131</v>
      </c>
      <c r="E273" s="230" t="s">
        <v>19</v>
      </c>
      <c r="F273" s="231" t="s">
        <v>336</v>
      </c>
      <c r="G273" s="228"/>
      <c r="H273" s="232">
        <v>41.136000000000003</v>
      </c>
      <c r="I273" s="233"/>
      <c r="J273" s="228"/>
      <c r="K273" s="228"/>
      <c r="L273" s="234"/>
      <c r="M273" s="235"/>
      <c r="N273" s="236"/>
      <c r="O273" s="236"/>
      <c r="P273" s="236"/>
      <c r="Q273" s="236"/>
      <c r="R273" s="236"/>
      <c r="S273" s="236"/>
      <c r="T273" s="23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8" t="s">
        <v>131</v>
      </c>
      <c r="AU273" s="238" t="s">
        <v>85</v>
      </c>
      <c r="AV273" s="13" t="s">
        <v>85</v>
      </c>
      <c r="AW273" s="13" t="s">
        <v>35</v>
      </c>
      <c r="AX273" s="13" t="s">
        <v>79</v>
      </c>
      <c r="AY273" s="238" t="s">
        <v>123</v>
      </c>
    </row>
    <row r="274" s="2" customFormat="1" ht="33" customHeight="1">
      <c r="A274" s="40"/>
      <c r="B274" s="41"/>
      <c r="C274" s="250" t="s">
        <v>449</v>
      </c>
      <c r="D274" s="250" t="s">
        <v>143</v>
      </c>
      <c r="E274" s="251" t="s">
        <v>450</v>
      </c>
      <c r="F274" s="252" t="s">
        <v>451</v>
      </c>
      <c r="G274" s="253" t="s">
        <v>83</v>
      </c>
      <c r="H274" s="254">
        <v>45.25</v>
      </c>
      <c r="I274" s="255"/>
      <c r="J274" s="256">
        <f>ROUND(I274*H274,2)</f>
        <v>0</v>
      </c>
      <c r="K274" s="252" t="s">
        <v>128</v>
      </c>
      <c r="L274" s="257"/>
      <c r="M274" s="258" t="s">
        <v>19</v>
      </c>
      <c r="N274" s="259" t="s">
        <v>45</v>
      </c>
      <c r="O274" s="86"/>
      <c r="P274" s="223">
        <f>O274*H274</f>
        <v>0</v>
      </c>
      <c r="Q274" s="223">
        <v>0.00013999999999999999</v>
      </c>
      <c r="R274" s="223">
        <f>Q274*H274</f>
        <v>0.0063349999999999995</v>
      </c>
      <c r="S274" s="223">
        <v>0</v>
      </c>
      <c r="T274" s="22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5" t="s">
        <v>284</v>
      </c>
      <c r="AT274" s="225" t="s">
        <v>143</v>
      </c>
      <c r="AU274" s="225" t="s">
        <v>85</v>
      </c>
      <c r="AY274" s="19" t="s">
        <v>123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9" t="s">
        <v>79</v>
      </c>
      <c r="BK274" s="226">
        <f>ROUND(I274*H274,2)</f>
        <v>0</v>
      </c>
      <c r="BL274" s="19" t="s">
        <v>206</v>
      </c>
      <c r="BM274" s="225" t="s">
        <v>452</v>
      </c>
    </row>
    <row r="275" s="13" customFormat="1">
      <c r="A275" s="13"/>
      <c r="B275" s="227"/>
      <c r="C275" s="228"/>
      <c r="D275" s="229" t="s">
        <v>131</v>
      </c>
      <c r="E275" s="228"/>
      <c r="F275" s="231" t="s">
        <v>453</v>
      </c>
      <c r="G275" s="228"/>
      <c r="H275" s="232">
        <v>45.25</v>
      </c>
      <c r="I275" s="233"/>
      <c r="J275" s="228"/>
      <c r="K275" s="228"/>
      <c r="L275" s="234"/>
      <c r="M275" s="235"/>
      <c r="N275" s="236"/>
      <c r="O275" s="236"/>
      <c r="P275" s="236"/>
      <c r="Q275" s="236"/>
      <c r="R275" s="236"/>
      <c r="S275" s="236"/>
      <c r="T275" s="23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8" t="s">
        <v>131</v>
      </c>
      <c r="AU275" s="238" t="s">
        <v>85</v>
      </c>
      <c r="AV275" s="13" t="s">
        <v>85</v>
      </c>
      <c r="AW275" s="13" t="s">
        <v>4</v>
      </c>
      <c r="AX275" s="13" t="s">
        <v>79</v>
      </c>
      <c r="AY275" s="238" t="s">
        <v>123</v>
      </c>
    </row>
    <row r="276" s="2" customFormat="1" ht="44.25" customHeight="1">
      <c r="A276" s="40"/>
      <c r="B276" s="41"/>
      <c r="C276" s="214" t="s">
        <v>454</v>
      </c>
      <c r="D276" s="214" t="s">
        <v>125</v>
      </c>
      <c r="E276" s="215" t="s">
        <v>455</v>
      </c>
      <c r="F276" s="216" t="s">
        <v>456</v>
      </c>
      <c r="G276" s="217" t="s">
        <v>300</v>
      </c>
      <c r="H276" s="218">
        <v>0.0060000000000000001</v>
      </c>
      <c r="I276" s="219"/>
      <c r="J276" s="220">
        <f>ROUND(I276*H276,2)</f>
        <v>0</v>
      </c>
      <c r="K276" s="216" t="s">
        <v>128</v>
      </c>
      <c r="L276" s="46"/>
      <c r="M276" s="221" t="s">
        <v>19</v>
      </c>
      <c r="N276" s="222" t="s">
        <v>45</v>
      </c>
      <c r="O276" s="86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206</v>
      </c>
      <c r="AT276" s="225" t="s">
        <v>125</v>
      </c>
      <c r="AU276" s="225" t="s">
        <v>85</v>
      </c>
      <c r="AY276" s="19" t="s">
        <v>123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79</v>
      </c>
      <c r="BK276" s="226">
        <f>ROUND(I276*H276,2)</f>
        <v>0</v>
      </c>
      <c r="BL276" s="19" t="s">
        <v>206</v>
      </c>
      <c r="BM276" s="225" t="s">
        <v>457</v>
      </c>
    </row>
    <row r="277" s="12" customFormat="1" ht="22.8" customHeight="1">
      <c r="A277" s="12"/>
      <c r="B277" s="198"/>
      <c r="C277" s="199"/>
      <c r="D277" s="200" t="s">
        <v>73</v>
      </c>
      <c r="E277" s="212" t="s">
        <v>458</v>
      </c>
      <c r="F277" s="212" t="s">
        <v>459</v>
      </c>
      <c r="G277" s="199"/>
      <c r="H277" s="199"/>
      <c r="I277" s="202"/>
      <c r="J277" s="213">
        <f>BK277</f>
        <v>0</v>
      </c>
      <c r="K277" s="199"/>
      <c r="L277" s="204"/>
      <c r="M277" s="205"/>
      <c r="N277" s="206"/>
      <c r="O277" s="206"/>
      <c r="P277" s="207">
        <f>SUM(P278:P288)</f>
        <v>0</v>
      </c>
      <c r="Q277" s="206"/>
      <c r="R277" s="207">
        <f>SUM(R278:R288)</f>
        <v>0.1827</v>
      </c>
      <c r="S277" s="206"/>
      <c r="T277" s="208">
        <f>SUM(T278:T288)</f>
        <v>0.4466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9" t="s">
        <v>85</v>
      </c>
      <c r="AT277" s="210" t="s">
        <v>73</v>
      </c>
      <c r="AU277" s="210" t="s">
        <v>79</v>
      </c>
      <c r="AY277" s="209" t="s">
        <v>123</v>
      </c>
      <c r="BK277" s="211">
        <f>SUM(BK278:BK288)</f>
        <v>0</v>
      </c>
    </row>
    <row r="278" s="2" customFormat="1" ht="33" customHeight="1">
      <c r="A278" s="40"/>
      <c r="B278" s="41"/>
      <c r="C278" s="214" t="s">
        <v>460</v>
      </c>
      <c r="D278" s="214" t="s">
        <v>125</v>
      </c>
      <c r="E278" s="215" t="s">
        <v>461</v>
      </c>
      <c r="F278" s="216" t="s">
        <v>462</v>
      </c>
      <c r="G278" s="217" t="s">
        <v>83</v>
      </c>
      <c r="H278" s="218">
        <v>40.600000000000001</v>
      </c>
      <c r="I278" s="219"/>
      <c r="J278" s="220">
        <f>ROUND(I278*H278,2)</f>
        <v>0</v>
      </c>
      <c r="K278" s="216" t="s">
        <v>128</v>
      </c>
      <c r="L278" s="46"/>
      <c r="M278" s="221" t="s">
        <v>19</v>
      </c>
      <c r="N278" s="222" t="s">
        <v>45</v>
      </c>
      <c r="O278" s="86"/>
      <c r="P278" s="223">
        <f>O278*H278</f>
        <v>0</v>
      </c>
      <c r="Q278" s="223">
        <v>0</v>
      </c>
      <c r="R278" s="223">
        <f>Q278*H278</f>
        <v>0</v>
      </c>
      <c r="S278" s="223">
        <v>0.010999999999999999</v>
      </c>
      <c r="T278" s="224">
        <f>S278*H278</f>
        <v>0.4466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206</v>
      </c>
      <c r="AT278" s="225" t="s">
        <v>125</v>
      </c>
      <c r="AU278" s="225" t="s">
        <v>85</v>
      </c>
      <c r="AY278" s="19" t="s">
        <v>123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79</v>
      </c>
      <c r="BK278" s="226">
        <f>ROUND(I278*H278,2)</f>
        <v>0</v>
      </c>
      <c r="BL278" s="19" t="s">
        <v>206</v>
      </c>
      <c r="BM278" s="225" t="s">
        <v>463</v>
      </c>
    </row>
    <row r="279" s="13" customFormat="1">
      <c r="A279" s="13"/>
      <c r="B279" s="227"/>
      <c r="C279" s="228"/>
      <c r="D279" s="229" t="s">
        <v>131</v>
      </c>
      <c r="E279" s="230" t="s">
        <v>19</v>
      </c>
      <c r="F279" s="231" t="s">
        <v>464</v>
      </c>
      <c r="G279" s="228"/>
      <c r="H279" s="232">
        <v>40.600000000000001</v>
      </c>
      <c r="I279" s="233"/>
      <c r="J279" s="228"/>
      <c r="K279" s="228"/>
      <c r="L279" s="234"/>
      <c r="M279" s="235"/>
      <c r="N279" s="236"/>
      <c r="O279" s="236"/>
      <c r="P279" s="236"/>
      <c r="Q279" s="236"/>
      <c r="R279" s="236"/>
      <c r="S279" s="236"/>
      <c r="T279" s="23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8" t="s">
        <v>131</v>
      </c>
      <c r="AU279" s="238" t="s">
        <v>85</v>
      </c>
      <c r="AV279" s="13" t="s">
        <v>85</v>
      </c>
      <c r="AW279" s="13" t="s">
        <v>35</v>
      </c>
      <c r="AX279" s="13" t="s">
        <v>79</v>
      </c>
      <c r="AY279" s="238" t="s">
        <v>123</v>
      </c>
    </row>
    <row r="280" s="2" customFormat="1" ht="21.75" customHeight="1">
      <c r="A280" s="40"/>
      <c r="B280" s="41"/>
      <c r="C280" s="214" t="s">
        <v>465</v>
      </c>
      <c r="D280" s="214" t="s">
        <v>125</v>
      </c>
      <c r="E280" s="215" t="s">
        <v>466</v>
      </c>
      <c r="F280" s="216" t="s">
        <v>467</v>
      </c>
      <c r="G280" s="217" t="s">
        <v>150</v>
      </c>
      <c r="H280" s="218">
        <v>81.200000000000003</v>
      </c>
      <c r="I280" s="219"/>
      <c r="J280" s="220">
        <f>ROUND(I280*H280,2)</f>
        <v>0</v>
      </c>
      <c r="K280" s="216" t="s">
        <v>128</v>
      </c>
      <c r="L280" s="46"/>
      <c r="M280" s="221" t="s">
        <v>19</v>
      </c>
      <c r="N280" s="222" t="s">
        <v>45</v>
      </c>
      <c r="O280" s="86"/>
      <c r="P280" s="223">
        <f>O280*H280</f>
        <v>0</v>
      </c>
      <c r="Q280" s="223">
        <v>3.0000000000000001E-05</v>
      </c>
      <c r="R280" s="223">
        <f>Q280*H280</f>
        <v>0.0024360000000000002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206</v>
      </c>
      <c r="AT280" s="225" t="s">
        <v>125</v>
      </c>
      <c r="AU280" s="225" t="s">
        <v>85</v>
      </c>
      <c r="AY280" s="19" t="s">
        <v>123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79</v>
      </c>
      <c r="BK280" s="226">
        <f>ROUND(I280*H280,2)</f>
        <v>0</v>
      </c>
      <c r="BL280" s="19" t="s">
        <v>206</v>
      </c>
      <c r="BM280" s="225" t="s">
        <v>468</v>
      </c>
    </row>
    <row r="281" s="13" customFormat="1">
      <c r="A281" s="13"/>
      <c r="B281" s="227"/>
      <c r="C281" s="228"/>
      <c r="D281" s="229" t="s">
        <v>131</v>
      </c>
      <c r="E281" s="230" t="s">
        <v>19</v>
      </c>
      <c r="F281" s="231" t="s">
        <v>469</v>
      </c>
      <c r="G281" s="228"/>
      <c r="H281" s="232">
        <v>81.200000000000003</v>
      </c>
      <c r="I281" s="233"/>
      <c r="J281" s="228"/>
      <c r="K281" s="228"/>
      <c r="L281" s="234"/>
      <c r="M281" s="235"/>
      <c r="N281" s="236"/>
      <c r="O281" s="236"/>
      <c r="P281" s="236"/>
      <c r="Q281" s="236"/>
      <c r="R281" s="236"/>
      <c r="S281" s="236"/>
      <c r="T281" s="23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8" t="s">
        <v>131</v>
      </c>
      <c r="AU281" s="238" t="s">
        <v>85</v>
      </c>
      <c r="AV281" s="13" t="s">
        <v>85</v>
      </c>
      <c r="AW281" s="13" t="s">
        <v>35</v>
      </c>
      <c r="AX281" s="13" t="s">
        <v>74</v>
      </c>
      <c r="AY281" s="238" t="s">
        <v>123</v>
      </c>
    </row>
    <row r="282" s="14" customFormat="1">
      <c r="A282" s="14"/>
      <c r="B282" s="239"/>
      <c r="C282" s="240"/>
      <c r="D282" s="229" t="s">
        <v>131</v>
      </c>
      <c r="E282" s="241" t="s">
        <v>19</v>
      </c>
      <c r="F282" s="242" t="s">
        <v>133</v>
      </c>
      <c r="G282" s="240"/>
      <c r="H282" s="243">
        <v>81.200000000000003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9" t="s">
        <v>131</v>
      </c>
      <c r="AU282" s="249" t="s">
        <v>85</v>
      </c>
      <c r="AV282" s="14" t="s">
        <v>129</v>
      </c>
      <c r="AW282" s="14" t="s">
        <v>35</v>
      </c>
      <c r="AX282" s="14" t="s">
        <v>79</v>
      </c>
      <c r="AY282" s="249" t="s">
        <v>123</v>
      </c>
    </row>
    <row r="283" s="2" customFormat="1" ht="33" customHeight="1">
      <c r="A283" s="40"/>
      <c r="B283" s="41"/>
      <c r="C283" s="214" t="s">
        <v>470</v>
      </c>
      <c r="D283" s="214" t="s">
        <v>125</v>
      </c>
      <c r="E283" s="215" t="s">
        <v>471</v>
      </c>
      <c r="F283" s="216" t="s">
        <v>472</v>
      </c>
      <c r="G283" s="217" t="s">
        <v>150</v>
      </c>
      <c r="H283" s="218">
        <v>81.200000000000003</v>
      </c>
      <c r="I283" s="219"/>
      <c r="J283" s="220">
        <f>ROUND(I283*H283,2)</f>
        <v>0</v>
      </c>
      <c r="K283" s="216" t="s">
        <v>19</v>
      </c>
      <c r="L283" s="46"/>
      <c r="M283" s="221" t="s">
        <v>19</v>
      </c>
      <c r="N283" s="222" t="s">
        <v>45</v>
      </c>
      <c r="O283" s="86"/>
      <c r="P283" s="223">
        <f>O283*H283</f>
        <v>0</v>
      </c>
      <c r="Q283" s="223">
        <v>0.0022200000000000002</v>
      </c>
      <c r="R283" s="223">
        <f>Q283*H283</f>
        <v>0.18026400000000001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206</v>
      </c>
      <c r="AT283" s="225" t="s">
        <v>125</v>
      </c>
      <c r="AU283" s="225" t="s">
        <v>85</v>
      </c>
      <c r="AY283" s="19" t="s">
        <v>123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79</v>
      </c>
      <c r="BK283" s="226">
        <f>ROUND(I283*H283,2)</f>
        <v>0</v>
      </c>
      <c r="BL283" s="19" t="s">
        <v>206</v>
      </c>
      <c r="BM283" s="225" t="s">
        <v>473</v>
      </c>
    </row>
    <row r="284" s="13" customFormat="1">
      <c r="A284" s="13"/>
      <c r="B284" s="227"/>
      <c r="C284" s="228"/>
      <c r="D284" s="229" t="s">
        <v>131</v>
      </c>
      <c r="E284" s="230" t="s">
        <v>19</v>
      </c>
      <c r="F284" s="231" t="s">
        <v>474</v>
      </c>
      <c r="G284" s="228"/>
      <c r="H284" s="232">
        <v>81.200000000000003</v>
      </c>
      <c r="I284" s="233"/>
      <c r="J284" s="228"/>
      <c r="K284" s="228"/>
      <c r="L284" s="234"/>
      <c r="M284" s="235"/>
      <c r="N284" s="236"/>
      <c r="O284" s="236"/>
      <c r="P284" s="236"/>
      <c r="Q284" s="236"/>
      <c r="R284" s="236"/>
      <c r="S284" s="236"/>
      <c r="T284" s="23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8" t="s">
        <v>131</v>
      </c>
      <c r="AU284" s="238" t="s">
        <v>85</v>
      </c>
      <c r="AV284" s="13" t="s">
        <v>85</v>
      </c>
      <c r="AW284" s="13" t="s">
        <v>35</v>
      </c>
      <c r="AX284" s="13" t="s">
        <v>74</v>
      </c>
      <c r="AY284" s="238" t="s">
        <v>123</v>
      </c>
    </row>
    <row r="285" s="14" customFormat="1">
      <c r="A285" s="14"/>
      <c r="B285" s="239"/>
      <c r="C285" s="240"/>
      <c r="D285" s="229" t="s">
        <v>131</v>
      </c>
      <c r="E285" s="241" t="s">
        <v>19</v>
      </c>
      <c r="F285" s="242" t="s">
        <v>133</v>
      </c>
      <c r="G285" s="240"/>
      <c r="H285" s="243">
        <v>81.200000000000003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9" t="s">
        <v>131</v>
      </c>
      <c r="AU285" s="249" t="s">
        <v>85</v>
      </c>
      <c r="AV285" s="14" t="s">
        <v>129</v>
      </c>
      <c r="AW285" s="14" t="s">
        <v>35</v>
      </c>
      <c r="AX285" s="14" t="s">
        <v>79</v>
      </c>
      <c r="AY285" s="249" t="s">
        <v>123</v>
      </c>
    </row>
    <row r="286" s="2" customFormat="1" ht="16.5" customHeight="1">
      <c r="A286" s="40"/>
      <c r="B286" s="41"/>
      <c r="C286" s="250" t="s">
        <v>475</v>
      </c>
      <c r="D286" s="250" t="s">
        <v>143</v>
      </c>
      <c r="E286" s="251" t="s">
        <v>476</v>
      </c>
      <c r="F286" s="252" t="s">
        <v>477</v>
      </c>
      <c r="G286" s="253" t="s">
        <v>83</v>
      </c>
      <c r="H286" s="254">
        <v>40.600000000000001</v>
      </c>
      <c r="I286" s="255"/>
      <c r="J286" s="256">
        <f>ROUND(I286*H286,2)</f>
        <v>0</v>
      </c>
      <c r="K286" s="252" t="s">
        <v>19</v>
      </c>
      <c r="L286" s="257"/>
      <c r="M286" s="258" t="s">
        <v>19</v>
      </c>
      <c r="N286" s="259" t="s">
        <v>45</v>
      </c>
      <c r="O286" s="86"/>
      <c r="P286" s="223">
        <f>O286*H286</f>
        <v>0</v>
      </c>
      <c r="Q286" s="223">
        <v>0</v>
      </c>
      <c r="R286" s="223">
        <f>Q286*H286</f>
        <v>0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284</v>
      </c>
      <c r="AT286" s="225" t="s">
        <v>143</v>
      </c>
      <c r="AU286" s="225" t="s">
        <v>85</v>
      </c>
      <c r="AY286" s="19" t="s">
        <v>123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79</v>
      </c>
      <c r="BK286" s="226">
        <f>ROUND(I286*H286,2)</f>
        <v>0</v>
      </c>
      <c r="BL286" s="19" t="s">
        <v>206</v>
      </c>
      <c r="BM286" s="225" t="s">
        <v>478</v>
      </c>
    </row>
    <row r="287" s="13" customFormat="1">
      <c r="A287" s="13"/>
      <c r="B287" s="227"/>
      <c r="C287" s="228"/>
      <c r="D287" s="229" t="s">
        <v>131</v>
      </c>
      <c r="E287" s="230" t="s">
        <v>19</v>
      </c>
      <c r="F287" s="231" t="s">
        <v>479</v>
      </c>
      <c r="G287" s="228"/>
      <c r="H287" s="232">
        <v>40.600000000000001</v>
      </c>
      <c r="I287" s="233"/>
      <c r="J287" s="228"/>
      <c r="K287" s="228"/>
      <c r="L287" s="234"/>
      <c r="M287" s="235"/>
      <c r="N287" s="236"/>
      <c r="O287" s="236"/>
      <c r="P287" s="236"/>
      <c r="Q287" s="236"/>
      <c r="R287" s="236"/>
      <c r="S287" s="236"/>
      <c r="T287" s="23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8" t="s">
        <v>131</v>
      </c>
      <c r="AU287" s="238" t="s">
        <v>85</v>
      </c>
      <c r="AV287" s="13" t="s">
        <v>85</v>
      </c>
      <c r="AW287" s="13" t="s">
        <v>35</v>
      </c>
      <c r="AX287" s="13" t="s">
        <v>79</v>
      </c>
      <c r="AY287" s="238" t="s">
        <v>123</v>
      </c>
    </row>
    <row r="288" s="2" customFormat="1" ht="44.25" customHeight="1">
      <c r="A288" s="40"/>
      <c r="B288" s="41"/>
      <c r="C288" s="214" t="s">
        <v>480</v>
      </c>
      <c r="D288" s="214" t="s">
        <v>125</v>
      </c>
      <c r="E288" s="215" t="s">
        <v>481</v>
      </c>
      <c r="F288" s="216" t="s">
        <v>482</v>
      </c>
      <c r="G288" s="217" t="s">
        <v>300</v>
      </c>
      <c r="H288" s="218">
        <v>0.183</v>
      </c>
      <c r="I288" s="219"/>
      <c r="J288" s="220">
        <f>ROUND(I288*H288,2)</f>
        <v>0</v>
      </c>
      <c r="K288" s="216" t="s">
        <v>128</v>
      </c>
      <c r="L288" s="46"/>
      <c r="M288" s="221" t="s">
        <v>19</v>
      </c>
      <c r="N288" s="222" t="s">
        <v>45</v>
      </c>
      <c r="O288" s="86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206</v>
      </c>
      <c r="AT288" s="225" t="s">
        <v>125</v>
      </c>
      <c r="AU288" s="225" t="s">
        <v>85</v>
      </c>
      <c r="AY288" s="19" t="s">
        <v>123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79</v>
      </c>
      <c r="BK288" s="226">
        <f>ROUND(I288*H288,2)</f>
        <v>0</v>
      </c>
      <c r="BL288" s="19" t="s">
        <v>206</v>
      </c>
      <c r="BM288" s="225" t="s">
        <v>483</v>
      </c>
    </row>
    <row r="289" s="12" customFormat="1" ht="22.8" customHeight="1">
      <c r="A289" s="12"/>
      <c r="B289" s="198"/>
      <c r="C289" s="199"/>
      <c r="D289" s="200" t="s">
        <v>73</v>
      </c>
      <c r="E289" s="212" t="s">
        <v>484</v>
      </c>
      <c r="F289" s="212" t="s">
        <v>485</v>
      </c>
      <c r="G289" s="199"/>
      <c r="H289" s="199"/>
      <c r="I289" s="202"/>
      <c r="J289" s="213">
        <f>BK289</f>
        <v>0</v>
      </c>
      <c r="K289" s="199"/>
      <c r="L289" s="204"/>
      <c r="M289" s="205"/>
      <c r="N289" s="206"/>
      <c r="O289" s="206"/>
      <c r="P289" s="207">
        <f>SUM(P290:P323)</f>
        <v>0</v>
      </c>
      <c r="Q289" s="206"/>
      <c r="R289" s="207">
        <f>SUM(R290:R323)</f>
        <v>0.022155599999999998</v>
      </c>
      <c r="S289" s="206"/>
      <c r="T289" s="208">
        <f>SUM(T290:T323)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9" t="s">
        <v>85</v>
      </c>
      <c r="AT289" s="210" t="s">
        <v>73</v>
      </c>
      <c r="AU289" s="210" t="s">
        <v>79</v>
      </c>
      <c r="AY289" s="209" t="s">
        <v>123</v>
      </c>
      <c r="BK289" s="211">
        <f>SUM(BK290:BK323)</f>
        <v>0</v>
      </c>
    </row>
    <row r="290" s="2" customFormat="1" ht="21.75" customHeight="1">
      <c r="A290" s="40"/>
      <c r="B290" s="41"/>
      <c r="C290" s="214" t="s">
        <v>486</v>
      </c>
      <c r="D290" s="214" t="s">
        <v>125</v>
      </c>
      <c r="E290" s="215" t="s">
        <v>487</v>
      </c>
      <c r="F290" s="216" t="s">
        <v>488</v>
      </c>
      <c r="G290" s="217" t="s">
        <v>83</v>
      </c>
      <c r="H290" s="218">
        <v>76.560000000000002</v>
      </c>
      <c r="I290" s="219"/>
      <c r="J290" s="220">
        <f>ROUND(I290*H290,2)</f>
        <v>0</v>
      </c>
      <c r="K290" s="216" t="s">
        <v>128</v>
      </c>
      <c r="L290" s="46"/>
      <c r="M290" s="221" t="s">
        <v>19</v>
      </c>
      <c r="N290" s="222" t="s">
        <v>45</v>
      </c>
      <c r="O290" s="86"/>
      <c r="P290" s="223">
        <f>O290*H290</f>
        <v>0</v>
      </c>
      <c r="Q290" s="223">
        <v>2.0000000000000002E-05</v>
      </c>
      <c r="R290" s="223">
        <f>Q290*H290</f>
        <v>0.0015312000000000001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206</v>
      </c>
      <c r="AT290" s="225" t="s">
        <v>125</v>
      </c>
      <c r="AU290" s="225" t="s">
        <v>85</v>
      </c>
      <c r="AY290" s="19" t="s">
        <v>123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79</v>
      </c>
      <c r="BK290" s="226">
        <f>ROUND(I290*H290,2)</f>
        <v>0</v>
      </c>
      <c r="BL290" s="19" t="s">
        <v>206</v>
      </c>
      <c r="BM290" s="225" t="s">
        <v>489</v>
      </c>
    </row>
    <row r="291" s="16" customFormat="1">
      <c r="A291" s="16"/>
      <c r="B291" s="271"/>
      <c r="C291" s="272"/>
      <c r="D291" s="229" t="s">
        <v>131</v>
      </c>
      <c r="E291" s="273" t="s">
        <v>19</v>
      </c>
      <c r="F291" s="274" t="s">
        <v>490</v>
      </c>
      <c r="G291" s="272"/>
      <c r="H291" s="273" t="s">
        <v>19</v>
      </c>
      <c r="I291" s="275"/>
      <c r="J291" s="272"/>
      <c r="K291" s="272"/>
      <c r="L291" s="276"/>
      <c r="M291" s="277"/>
      <c r="N291" s="278"/>
      <c r="O291" s="278"/>
      <c r="P291" s="278"/>
      <c r="Q291" s="278"/>
      <c r="R291" s="278"/>
      <c r="S291" s="278"/>
      <c r="T291" s="279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T291" s="280" t="s">
        <v>131</v>
      </c>
      <c r="AU291" s="280" t="s">
        <v>85</v>
      </c>
      <c r="AV291" s="16" t="s">
        <v>79</v>
      </c>
      <c r="AW291" s="16" t="s">
        <v>35</v>
      </c>
      <c r="AX291" s="16" t="s">
        <v>74</v>
      </c>
      <c r="AY291" s="280" t="s">
        <v>123</v>
      </c>
    </row>
    <row r="292" s="13" customFormat="1">
      <c r="A292" s="13"/>
      <c r="B292" s="227"/>
      <c r="C292" s="228"/>
      <c r="D292" s="229" t="s">
        <v>131</v>
      </c>
      <c r="E292" s="230" t="s">
        <v>19</v>
      </c>
      <c r="F292" s="231" t="s">
        <v>491</v>
      </c>
      <c r="G292" s="228"/>
      <c r="H292" s="232">
        <v>44.399999999999999</v>
      </c>
      <c r="I292" s="233"/>
      <c r="J292" s="228"/>
      <c r="K292" s="228"/>
      <c r="L292" s="234"/>
      <c r="M292" s="235"/>
      <c r="N292" s="236"/>
      <c r="O292" s="236"/>
      <c r="P292" s="236"/>
      <c r="Q292" s="236"/>
      <c r="R292" s="236"/>
      <c r="S292" s="236"/>
      <c r="T292" s="23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8" t="s">
        <v>131</v>
      </c>
      <c r="AU292" s="238" t="s">
        <v>85</v>
      </c>
      <c r="AV292" s="13" t="s">
        <v>85</v>
      </c>
      <c r="AW292" s="13" t="s">
        <v>35</v>
      </c>
      <c r="AX292" s="13" t="s">
        <v>74</v>
      </c>
      <c r="AY292" s="238" t="s">
        <v>123</v>
      </c>
    </row>
    <row r="293" s="13" customFormat="1">
      <c r="A293" s="13"/>
      <c r="B293" s="227"/>
      <c r="C293" s="228"/>
      <c r="D293" s="229" t="s">
        <v>131</v>
      </c>
      <c r="E293" s="230" t="s">
        <v>19</v>
      </c>
      <c r="F293" s="231" t="s">
        <v>492</v>
      </c>
      <c r="G293" s="228"/>
      <c r="H293" s="232">
        <v>20.640000000000001</v>
      </c>
      <c r="I293" s="233"/>
      <c r="J293" s="228"/>
      <c r="K293" s="228"/>
      <c r="L293" s="234"/>
      <c r="M293" s="235"/>
      <c r="N293" s="236"/>
      <c r="O293" s="236"/>
      <c r="P293" s="236"/>
      <c r="Q293" s="236"/>
      <c r="R293" s="236"/>
      <c r="S293" s="236"/>
      <c r="T293" s="23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8" t="s">
        <v>131</v>
      </c>
      <c r="AU293" s="238" t="s">
        <v>85</v>
      </c>
      <c r="AV293" s="13" t="s">
        <v>85</v>
      </c>
      <c r="AW293" s="13" t="s">
        <v>35</v>
      </c>
      <c r="AX293" s="13" t="s">
        <v>74</v>
      </c>
      <c r="AY293" s="238" t="s">
        <v>123</v>
      </c>
    </row>
    <row r="294" s="13" customFormat="1">
      <c r="A294" s="13"/>
      <c r="B294" s="227"/>
      <c r="C294" s="228"/>
      <c r="D294" s="229" t="s">
        <v>131</v>
      </c>
      <c r="E294" s="230" t="s">
        <v>19</v>
      </c>
      <c r="F294" s="231" t="s">
        <v>493</v>
      </c>
      <c r="G294" s="228"/>
      <c r="H294" s="232">
        <v>11.52</v>
      </c>
      <c r="I294" s="233"/>
      <c r="J294" s="228"/>
      <c r="K294" s="228"/>
      <c r="L294" s="234"/>
      <c r="M294" s="235"/>
      <c r="N294" s="236"/>
      <c r="O294" s="236"/>
      <c r="P294" s="236"/>
      <c r="Q294" s="236"/>
      <c r="R294" s="236"/>
      <c r="S294" s="236"/>
      <c r="T294" s="23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8" t="s">
        <v>131</v>
      </c>
      <c r="AU294" s="238" t="s">
        <v>85</v>
      </c>
      <c r="AV294" s="13" t="s">
        <v>85</v>
      </c>
      <c r="AW294" s="13" t="s">
        <v>35</v>
      </c>
      <c r="AX294" s="13" t="s">
        <v>74</v>
      </c>
      <c r="AY294" s="238" t="s">
        <v>123</v>
      </c>
    </row>
    <row r="295" s="14" customFormat="1">
      <c r="A295" s="14"/>
      <c r="B295" s="239"/>
      <c r="C295" s="240"/>
      <c r="D295" s="229" t="s">
        <v>131</v>
      </c>
      <c r="E295" s="241" t="s">
        <v>19</v>
      </c>
      <c r="F295" s="242" t="s">
        <v>133</v>
      </c>
      <c r="G295" s="240"/>
      <c r="H295" s="243">
        <v>76.559999999999988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9" t="s">
        <v>131</v>
      </c>
      <c r="AU295" s="249" t="s">
        <v>85</v>
      </c>
      <c r="AV295" s="14" t="s">
        <v>129</v>
      </c>
      <c r="AW295" s="14" t="s">
        <v>35</v>
      </c>
      <c r="AX295" s="14" t="s">
        <v>79</v>
      </c>
      <c r="AY295" s="249" t="s">
        <v>123</v>
      </c>
    </row>
    <row r="296" s="2" customFormat="1" ht="21.75" customHeight="1">
      <c r="A296" s="40"/>
      <c r="B296" s="41"/>
      <c r="C296" s="214" t="s">
        <v>494</v>
      </c>
      <c r="D296" s="214" t="s">
        <v>125</v>
      </c>
      <c r="E296" s="215" t="s">
        <v>495</v>
      </c>
      <c r="F296" s="216" t="s">
        <v>496</v>
      </c>
      <c r="G296" s="217" t="s">
        <v>83</v>
      </c>
      <c r="H296" s="218">
        <v>76.560000000000002</v>
      </c>
      <c r="I296" s="219"/>
      <c r="J296" s="220">
        <f>ROUND(I296*H296,2)</f>
        <v>0</v>
      </c>
      <c r="K296" s="216" t="s">
        <v>128</v>
      </c>
      <c r="L296" s="46"/>
      <c r="M296" s="221" t="s">
        <v>19</v>
      </c>
      <c r="N296" s="222" t="s">
        <v>45</v>
      </c>
      <c r="O296" s="86"/>
      <c r="P296" s="223">
        <f>O296*H296</f>
        <v>0</v>
      </c>
      <c r="Q296" s="223">
        <v>0.00012999999999999999</v>
      </c>
      <c r="R296" s="223">
        <f>Q296*H296</f>
        <v>0.0099527999999999995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206</v>
      </c>
      <c r="AT296" s="225" t="s">
        <v>125</v>
      </c>
      <c r="AU296" s="225" t="s">
        <v>85</v>
      </c>
      <c r="AY296" s="19" t="s">
        <v>123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79</v>
      </c>
      <c r="BK296" s="226">
        <f>ROUND(I296*H296,2)</f>
        <v>0</v>
      </c>
      <c r="BL296" s="19" t="s">
        <v>206</v>
      </c>
      <c r="BM296" s="225" t="s">
        <v>497</v>
      </c>
    </row>
    <row r="297" s="16" customFormat="1">
      <c r="A297" s="16"/>
      <c r="B297" s="271"/>
      <c r="C297" s="272"/>
      <c r="D297" s="229" t="s">
        <v>131</v>
      </c>
      <c r="E297" s="273" t="s">
        <v>19</v>
      </c>
      <c r="F297" s="274" t="s">
        <v>490</v>
      </c>
      <c r="G297" s="272"/>
      <c r="H297" s="273" t="s">
        <v>19</v>
      </c>
      <c r="I297" s="275"/>
      <c r="J297" s="272"/>
      <c r="K297" s="272"/>
      <c r="L297" s="276"/>
      <c r="M297" s="277"/>
      <c r="N297" s="278"/>
      <c r="O297" s="278"/>
      <c r="P297" s="278"/>
      <c r="Q297" s="278"/>
      <c r="R297" s="278"/>
      <c r="S297" s="278"/>
      <c r="T297" s="279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T297" s="280" t="s">
        <v>131</v>
      </c>
      <c r="AU297" s="280" t="s">
        <v>85</v>
      </c>
      <c r="AV297" s="16" t="s">
        <v>79</v>
      </c>
      <c r="AW297" s="16" t="s">
        <v>35</v>
      </c>
      <c r="AX297" s="16" t="s">
        <v>74</v>
      </c>
      <c r="AY297" s="280" t="s">
        <v>123</v>
      </c>
    </row>
    <row r="298" s="13" customFormat="1">
      <c r="A298" s="13"/>
      <c r="B298" s="227"/>
      <c r="C298" s="228"/>
      <c r="D298" s="229" t="s">
        <v>131</v>
      </c>
      <c r="E298" s="230" t="s">
        <v>19</v>
      </c>
      <c r="F298" s="231" t="s">
        <v>491</v>
      </c>
      <c r="G298" s="228"/>
      <c r="H298" s="232">
        <v>44.399999999999999</v>
      </c>
      <c r="I298" s="233"/>
      <c r="J298" s="228"/>
      <c r="K298" s="228"/>
      <c r="L298" s="234"/>
      <c r="M298" s="235"/>
      <c r="N298" s="236"/>
      <c r="O298" s="236"/>
      <c r="P298" s="236"/>
      <c r="Q298" s="236"/>
      <c r="R298" s="236"/>
      <c r="S298" s="236"/>
      <c r="T298" s="23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8" t="s">
        <v>131</v>
      </c>
      <c r="AU298" s="238" t="s">
        <v>85</v>
      </c>
      <c r="AV298" s="13" t="s">
        <v>85</v>
      </c>
      <c r="AW298" s="13" t="s">
        <v>35</v>
      </c>
      <c r="AX298" s="13" t="s">
        <v>74</v>
      </c>
      <c r="AY298" s="238" t="s">
        <v>123</v>
      </c>
    </row>
    <row r="299" s="13" customFormat="1">
      <c r="A299" s="13"/>
      <c r="B299" s="227"/>
      <c r="C299" s="228"/>
      <c r="D299" s="229" t="s">
        <v>131</v>
      </c>
      <c r="E299" s="230" t="s">
        <v>19</v>
      </c>
      <c r="F299" s="231" t="s">
        <v>492</v>
      </c>
      <c r="G299" s="228"/>
      <c r="H299" s="232">
        <v>20.640000000000001</v>
      </c>
      <c r="I299" s="233"/>
      <c r="J299" s="228"/>
      <c r="K299" s="228"/>
      <c r="L299" s="234"/>
      <c r="M299" s="235"/>
      <c r="N299" s="236"/>
      <c r="O299" s="236"/>
      <c r="P299" s="236"/>
      <c r="Q299" s="236"/>
      <c r="R299" s="236"/>
      <c r="S299" s="236"/>
      <c r="T299" s="23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8" t="s">
        <v>131</v>
      </c>
      <c r="AU299" s="238" t="s">
        <v>85</v>
      </c>
      <c r="AV299" s="13" t="s">
        <v>85</v>
      </c>
      <c r="AW299" s="13" t="s">
        <v>35</v>
      </c>
      <c r="AX299" s="13" t="s">
        <v>74</v>
      </c>
      <c r="AY299" s="238" t="s">
        <v>123</v>
      </c>
    </row>
    <row r="300" s="13" customFormat="1">
      <c r="A300" s="13"/>
      <c r="B300" s="227"/>
      <c r="C300" s="228"/>
      <c r="D300" s="229" t="s">
        <v>131</v>
      </c>
      <c r="E300" s="230" t="s">
        <v>19</v>
      </c>
      <c r="F300" s="231" t="s">
        <v>493</v>
      </c>
      <c r="G300" s="228"/>
      <c r="H300" s="232">
        <v>11.52</v>
      </c>
      <c r="I300" s="233"/>
      <c r="J300" s="228"/>
      <c r="K300" s="228"/>
      <c r="L300" s="234"/>
      <c r="M300" s="235"/>
      <c r="N300" s="236"/>
      <c r="O300" s="236"/>
      <c r="P300" s="236"/>
      <c r="Q300" s="236"/>
      <c r="R300" s="236"/>
      <c r="S300" s="236"/>
      <c r="T300" s="23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8" t="s">
        <v>131</v>
      </c>
      <c r="AU300" s="238" t="s">
        <v>85</v>
      </c>
      <c r="AV300" s="13" t="s">
        <v>85</v>
      </c>
      <c r="AW300" s="13" t="s">
        <v>35</v>
      </c>
      <c r="AX300" s="13" t="s">
        <v>74</v>
      </c>
      <c r="AY300" s="238" t="s">
        <v>123</v>
      </c>
    </row>
    <row r="301" s="14" customFormat="1">
      <c r="A301" s="14"/>
      <c r="B301" s="239"/>
      <c r="C301" s="240"/>
      <c r="D301" s="229" t="s">
        <v>131</v>
      </c>
      <c r="E301" s="241" t="s">
        <v>19</v>
      </c>
      <c r="F301" s="242" t="s">
        <v>133</v>
      </c>
      <c r="G301" s="240"/>
      <c r="H301" s="243">
        <v>76.559999999999988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9" t="s">
        <v>131</v>
      </c>
      <c r="AU301" s="249" t="s">
        <v>85</v>
      </c>
      <c r="AV301" s="14" t="s">
        <v>129</v>
      </c>
      <c r="AW301" s="14" t="s">
        <v>35</v>
      </c>
      <c r="AX301" s="14" t="s">
        <v>79</v>
      </c>
      <c r="AY301" s="249" t="s">
        <v>123</v>
      </c>
    </row>
    <row r="302" s="2" customFormat="1" ht="21.75" customHeight="1">
      <c r="A302" s="40"/>
      <c r="B302" s="41"/>
      <c r="C302" s="214" t="s">
        <v>498</v>
      </c>
      <c r="D302" s="214" t="s">
        <v>125</v>
      </c>
      <c r="E302" s="215" t="s">
        <v>499</v>
      </c>
      <c r="F302" s="216" t="s">
        <v>500</v>
      </c>
      <c r="G302" s="217" t="s">
        <v>83</v>
      </c>
      <c r="H302" s="218">
        <v>76.560000000000002</v>
      </c>
      <c r="I302" s="219"/>
      <c r="J302" s="220">
        <f>ROUND(I302*H302,2)</f>
        <v>0</v>
      </c>
      <c r="K302" s="216" t="s">
        <v>128</v>
      </c>
      <c r="L302" s="46"/>
      <c r="M302" s="221" t="s">
        <v>19</v>
      </c>
      <c r="N302" s="222" t="s">
        <v>45</v>
      </c>
      <c r="O302" s="86"/>
      <c r="P302" s="223">
        <f>O302*H302</f>
        <v>0</v>
      </c>
      <c r="Q302" s="223">
        <v>0.00011</v>
      </c>
      <c r="R302" s="223">
        <f>Q302*H302</f>
        <v>0.0084216000000000013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206</v>
      </c>
      <c r="AT302" s="225" t="s">
        <v>125</v>
      </c>
      <c r="AU302" s="225" t="s">
        <v>85</v>
      </c>
      <c r="AY302" s="19" t="s">
        <v>123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79</v>
      </c>
      <c r="BK302" s="226">
        <f>ROUND(I302*H302,2)</f>
        <v>0</v>
      </c>
      <c r="BL302" s="19" t="s">
        <v>206</v>
      </c>
      <c r="BM302" s="225" t="s">
        <v>501</v>
      </c>
    </row>
    <row r="303" s="16" customFormat="1">
      <c r="A303" s="16"/>
      <c r="B303" s="271"/>
      <c r="C303" s="272"/>
      <c r="D303" s="229" t="s">
        <v>131</v>
      </c>
      <c r="E303" s="273" t="s">
        <v>19</v>
      </c>
      <c r="F303" s="274" t="s">
        <v>490</v>
      </c>
      <c r="G303" s="272"/>
      <c r="H303" s="273" t="s">
        <v>19</v>
      </c>
      <c r="I303" s="275"/>
      <c r="J303" s="272"/>
      <c r="K303" s="272"/>
      <c r="L303" s="276"/>
      <c r="M303" s="277"/>
      <c r="N303" s="278"/>
      <c r="O303" s="278"/>
      <c r="P303" s="278"/>
      <c r="Q303" s="278"/>
      <c r="R303" s="278"/>
      <c r="S303" s="278"/>
      <c r="T303" s="279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T303" s="280" t="s">
        <v>131</v>
      </c>
      <c r="AU303" s="280" t="s">
        <v>85</v>
      </c>
      <c r="AV303" s="16" t="s">
        <v>79</v>
      </c>
      <c r="AW303" s="16" t="s">
        <v>35</v>
      </c>
      <c r="AX303" s="16" t="s">
        <v>74</v>
      </c>
      <c r="AY303" s="280" t="s">
        <v>123</v>
      </c>
    </row>
    <row r="304" s="13" customFormat="1">
      <c r="A304" s="13"/>
      <c r="B304" s="227"/>
      <c r="C304" s="228"/>
      <c r="D304" s="229" t="s">
        <v>131</v>
      </c>
      <c r="E304" s="230" t="s">
        <v>19</v>
      </c>
      <c r="F304" s="231" t="s">
        <v>491</v>
      </c>
      <c r="G304" s="228"/>
      <c r="H304" s="232">
        <v>44.399999999999999</v>
      </c>
      <c r="I304" s="233"/>
      <c r="J304" s="228"/>
      <c r="K304" s="228"/>
      <c r="L304" s="234"/>
      <c r="M304" s="235"/>
      <c r="N304" s="236"/>
      <c r="O304" s="236"/>
      <c r="P304" s="236"/>
      <c r="Q304" s="236"/>
      <c r="R304" s="236"/>
      <c r="S304" s="236"/>
      <c r="T304" s="23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8" t="s">
        <v>131</v>
      </c>
      <c r="AU304" s="238" t="s">
        <v>85</v>
      </c>
      <c r="AV304" s="13" t="s">
        <v>85</v>
      </c>
      <c r="AW304" s="13" t="s">
        <v>35</v>
      </c>
      <c r="AX304" s="13" t="s">
        <v>74</v>
      </c>
      <c r="AY304" s="238" t="s">
        <v>123</v>
      </c>
    </row>
    <row r="305" s="13" customFormat="1">
      <c r="A305" s="13"/>
      <c r="B305" s="227"/>
      <c r="C305" s="228"/>
      <c r="D305" s="229" t="s">
        <v>131</v>
      </c>
      <c r="E305" s="230" t="s">
        <v>19</v>
      </c>
      <c r="F305" s="231" t="s">
        <v>492</v>
      </c>
      <c r="G305" s="228"/>
      <c r="H305" s="232">
        <v>20.640000000000001</v>
      </c>
      <c r="I305" s="233"/>
      <c r="J305" s="228"/>
      <c r="K305" s="228"/>
      <c r="L305" s="234"/>
      <c r="M305" s="235"/>
      <c r="N305" s="236"/>
      <c r="O305" s="236"/>
      <c r="P305" s="236"/>
      <c r="Q305" s="236"/>
      <c r="R305" s="236"/>
      <c r="S305" s="236"/>
      <c r="T305" s="23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8" t="s">
        <v>131</v>
      </c>
      <c r="AU305" s="238" t="s">
        <v>85</v>
      </c>
      <c r="AV305" s="13" t="s">
        <v>85</v>
      </c>
      <c r="AW305" s="13" t="s">
        <v>35</v>
      </c>
      <c r="AX305" s="13" t="s">
        <v>74</v>
      </c>
      <c r="AY305" s="238" t="s">
        <v>123</v>
      </c>
    </row>
    <row r="306" s="13" customFormat="1">
      <c r="A306" s="13"/>
      <c r="B306" s="227"/>
      <c r="C306" s="228"/>
      <c r="D306" s="229" t="s">
        <v>131</v>
      </c>
      <c r="E306" s="230" t="s">
        <v>19</v>
      </c>
      <c r="F306" s="231" t="s">
        <v>493</v>
      </c>
      <c r="G306" s="228"/>
      <c r="H306" s="232">
        <v>11.52</v>
      </c>
      <c r="I306" s="233"/>
      <c r="J306" s="228"/>
      <c r="K306" s="228"/>
      <c r="L306" s="234"/>
      <c r="M306" s="235"/>
      <c r="N306" s="236"/>
      <c r="O306" s="236"/>
      <c r="P306" s="236"/>
      <c r="Q306" s="236"/>
      <c r="R306" s="236"/>
      <c r="S306" s="236"/>
      <c r="T306" s="23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8" t="s">
        <v>131</v>
      </c>
      <c r="AU306" s="238" t="s">
        <v>85</v>
      </c>
      <c r="AV306" s="13" t="s">
        <v>85</v>
      </c>
      <c r="AW306" s="13" t="s">
        <v>35</v>
      </c>
      <c r="AX306" s="13" t="s">
        <v>74</v>
      </c>
      <c r="AY306" s="238" t="s">
        <v>123</v>
      </c>
    </row>
    <row r="307" s="14" customFormat="1">
      <c r="A307" s="14"/>
      <c r="B307" s="239"/>
      <c r="C307" s="240"/>
      <c r="D307" s="229" t="s">
        <v>131</v>
      </c>
      <c r="E307" s="241" t="s">
        <v>19</v>
      </c>
      <c r="F307" s="242" t="s">
        <v>133</v>
      </c>
      <c r="G307" s="240"/>
      <c r="H307" s="243">
        <v>76.559999999999988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9" t="s">
        <v>131</v>
      </c>
      <c r="AU307" s="249" t="s">
        <v>85</v>
      </c>
      <c r="AV307" s="14" t="s">
        <v>129</v>
      </c>
      <c r="AW307" s="14" t="s">
        <v>35</v>
      </c>
      <c r="AX307" s="14" t="s">
        <v>79</v>
      </c>
      <c r="AY307" s="249" t="s">
        <v>123</v>
      </c>
    </row>
    <row r="308" s="2" customFormat="1" ht="33" customHeight="1">
      <c r="A308" s="40"/>
      <c r="B308" s="41"/>
      <c r="C308" s="214" t="s">
        <v>502</v>
      </c>
      <c r="D308" s="214" t="s">
        <v>125</v>
      </c>
      <c r="E308" s="215" t="s">
        <v>503</v>
      </c>
      <c r="F308" s="216" t="s">
        <v>504</v>
      </c>
      <c r="G308" s="217" t="s">
        <v>83</v>
      </c>
      <c r="H308" s="218">
        <v>5</v>
      </c>
      <c r="I308" s="219"/>
      <c r="J308" s="220">
        <f>ROUND(I308*H308,2)</f>
        <v>0</v>
      </c>
      <c r="K308" s="216" t="s">
        <v>128</v>
      </c>
      <c r="L308" s="46"/>
      <c r="M308" s="221" t="s">
        <v>19</v>
      </c>
      <c r="N308" s="222" t="s">
        <v>45</v>
      </c>
      <c r="O308" s="86"/>
      <c r="P308" s="223">
        <f>O308*H308</f>
        <v>0</v>
      </c>
      <c r="Q308" s="223">
        <v>6.9999999999999994E-05</v>
      </c>
      <c r="R308" s="223">
        <f>Q308*H308</f>
        <v>0.00034999999999999994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206</v>
      </c>
      <c r="AT308" s="225" t="s">
        <v>125</v>
      </c>
      <c r="AU308" s="225" t="s">
        <v>85</v>
      </c>
      <c r="AY308" s="19" t="s">
        <v>123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79</v>
      </c>
      <c r="BK308" s="226">
        <f>ROUND(I308*H308,2)</f>
        <v>0</v>
      </c>
      <c r="BL308" s="19" t="s">
        <v>206</v>
      </c>
      <c r="BM308" s="225" t="s">
        <v>505</v>
      </c>
    </row>
    <row r="309" s="16" customFormat="1">
      <c r="A309" s="16"/>
      <c r="B309" s="271"/>
      <c r="C309" s="272"/>
      <c r="D309" s="229" t="s">
        <v>131</v>
      </c>
      <c r="E309" s="273" t="s">
        <v>19</v>
      </c>
      <c r="F309" s="274" t="s">
        <v>506</v>
      </c>
      <c r="G309" s="272"/>
      <c r="H309" s="273" t="s">
        <v>19</v>
      </c>
      <c r="I309" s="275"/>
      <c r="J309" s="272"/>
      <c r="K309" s="272"/>
      <c r="L309" s="276"/>
      <c r="M309" s="277"/>
      <c r="N309" s="278"/>
      <c r="O309" s="278"/>
      <c r="P309" s="278"/>
      <c r="Q309" s="278"/>
      <c r="R309" s="278"/>
      <c r="S309" s="278"/>
      <c r="T309" s="279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T309" s="280" t="s">
        <v>131</v>
      </c>
      <c r="AU309" s="280" t="s">
        <v>85</v>
      </c>
      <c r="AV309" s="16" t="s">
        <v>79</v>
      </c>
      <c r="AW309" s="16" t="s">
        <v>35</v>
      </c>
      <c r="AX309" s="16" t="s">
        <v>74</v>
      </c>
      <c r="AY309" s="280" t="s">
        <v>123</v>
      </c>
    </row>
    <row r="310" s="13" customFormat="1">
      <c r="A310" s="13"/>
      <c r="B310" s="227"/>
      <c r="C310" s="228"/>
      <c r="D310" s="229" t="s">
        <v>131</v>
      </c>
      <c r="E310" s="230" t="s">
        <v>19</v>
      </c>
      <c r="F310" s="231" t="s">
        <v>507</v>
      </c>
      <c r="G310" s="228"/>
      <c r="H310" s="232">
        <v>5</v>
      </c>
      <c r="I310" s="233"/>
      <c r="J310" s="228"/>
      <c r="K310" s="228"/>
      <c r="L310" s="234"/>
      <c r="M310" s="235"/>
      <c r="N310" s="236"/>
      <c r="O310" s="236"/>
      <c r="P310" s="236"/>
      <c r="Q310" s="236"/>
      <c r="R310" s="236"/>
      <c r="S310" s="236"/>
      <c r="T310" s="23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8" t="s">
        <v>131</v>
      </c>
      <c r="AU310" s="238" t="s">
        <v>85</v>
      </c>
      <c r="AV310" s="13" t="s">
        <v>85</v>
      </c>
      <c r="AW310" s="13" t="s">
        <v>35</v>
      </c>
      <c r="AX310" s="13" t="s">
        <v>74</v>
      </c>
      <c r="AY310" s="238" t="s">
        <v>123</v>
      </c>
    </row>
    <row r="311" s="14" customFormat="1">
      <c r="A311" s="14"/>
      <c r="B311" s="239"/>
      <c r="C311" s="240"/>
      <c r="D311" s="229" t="s">
        <v>131</v>
      </c>
      <c r="E311" s="241" t="s">
        <v>19</v>
      </c>
      <c r="F311" s="242" t="s">
        <v>133</v>
      </c>
      <c r="G311" s="240"/>
      <c r="H311" s="243">
        <v>5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9" t="s">
        <v>131</v>
      </c>
      <c r="AU311" s="249" t="s">
        <v>85</v>
      </c>
      <c r="AV311" s="14" t="s">
        <v>129</v>
      </c>
      <c r="AW311" s="14" t="s">
        <v>35</v>
      </c>
      <c r="AX311" s="14" t="s">
        <v>79</v>
      </c>
      <c r="AY311" s="249" t="s">
        <v>123</v>
      </c>
    </row>
    <row r="312" s="2" customFormat="1" ht="21.75" customHeight="1">
      <c r="A312" s="40"/>
      <c r="B312" s="41"/>
      <c r="C312" s="214" t="s">
        <v>508</v>
      </c>
      <c r="D312" s="214" t="s">
        <v>125</v>
      </c>
      <c r="E312" s="215" t="s">
        <v>509</v>
      </c>
      <c r="F312" s="216" t="s">
        <v>510</v>
      </c>
      <c r="G312" s="217" t="s">
        <v>83</v>
      </c>
      <c r="H312" s="218">
        <v>5</v>
      </c>
      <c r="I312" s="219"/>
      <c r="J312" s="220">
        <f>ROUND(I312*H312,2)</f>
        <v>0</v>
      </c>
      <c r="K312" s="216" t="s">
        <v>128</v>
      </c>
      <c r="L312" s="46"/>
      <c r="M312" s="221" t="s">
        <v>19</v>
      </c>
      <c r="N312" s="222" t="s">
        <v>45</v>
      </c>
      <c r="O312" s="86"/>
      <c r="P312" s="223">
        <f>O312*H312</f>
        <v>0</v>
      </c>
      <c r="Q312" s="223">
        <v>0.00013999999999999999</v>
      </c>
      <c r="R312" s="223">
        <f>Q312*H312</f>
        <v>0.00069999999999999988</v>
      </c>
      <c r="S312" s="223">
        <v>0</v>
      </c>
      <c r="T312" s="224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25" t="s">
        <v>206</v>
      </c>
      <c r="AT312" s="225" t="s">
        <v>125</v>
      </c>
      <c r="AU312" s="225" t="s">
        <v>85</v>
      </c>
      <c r="AY312" s="19" t="s">
        <v>123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9" t="s">
        <v>79</v>
      </c>
      <c r="BK312" s="226">
        <f>ROUND(I312*H312,2)</f>
        <v>0</v>
      </c>
      <c r="BL312" s="19" t="s">
        <v>206</v>
      </c>
      <c r="BM312" s="225" t="s">
        <v>511</v>
      </c>
    </row>
    <row r="313" s="16" customFormat="1">
      <c r="A313" s="16"/>
      <c r="B313" s="271"/>
      <c r="C313" s="272"/>
      <c r="D313" s="229" t="s">
        <v>131</v>
      </c>
      <c r="E313" s="273" t="s">
        <v>19</v>
      </c>
      <c r="F313" s="274" t="s">
        <v>506</v>
      </c>
      <c r="G313" s="272"/>
      <c r="H313" s="273" t="s">
        <v>19</v>
      </c>
      <c r="I313" s="275"/>
      <c r="J313" s="272"/>
      <c r="K313" s="272"/>
      <c r="L313" s="276"/>
      <c r="M313" s="277"/>
      <c r="N313" s="278"/>
      <c r="O313" s="278"/>
      <c r="P313" s="278"/>
      <c r="Q313" s="278"/>
      <c r="R313" s="278"/>
      <c r="S313" s="278"/>
      <c r="T313" s="279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80" t="s">
        <v>131</v>
      </c>
      <c r="AU313" s="280" t="s">
        <v>85</v>
      </c>
      <c r="AV313" s="16" t="s">
        <v>79</v>
      </c>
      <c r="AW313" s="16" t="s">
        <v>35</v>
      </c>
      <c r="AX313" s="16" t="s">
        <v>74</v>
      </c>
      <c r="AY313" s="280" t="s">
        <v>123</v>
      </c>
    </row>
    <row r="314" s="13" customFormat="1">
      <c r="A314" s="13"/>
      <c r="B314" s="227"/>
      <c r="C314" s="228"/>
      <c r="D314" s="229" t="s">
        <v>131</v>
      </c>
      <c r="E314" s="230" t="s">
        <v>19</v>
      </c>
      <c r="F314" s="231" t="s">
        <v>507</v>
      </c>
      <c r="G314" s="228"/>
      <c r="H314" s="232">
        <v>5</v>
      </c>
      <c r="I314" s="233"/>
      <c r="J314" s="228"/>
      <c r="K314" s="228"/>
      <c r="L314" s="234"/>
      <c r="M314" s="235"/>
      <c r="N314" s="236"/>
      <c r="O314" s="236"/>
      <c r="P314" s="236"/>
      <c r="Q314" s="236"/>
      <c r="R314" s="236"/>
      <c r="S314" s="236"/>
      <c r="T314" s="23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8" t="s">
        <v>131</v>
      </c>
      <c r="AU314" s="238" t="s">
        <v>85</v>
      </c>
      <c r="AV314" s="13" t="s">
        <v>85</v>
      </c>
      <c r="AW314" s="13" t="s">
        <v>35</v>
      </c>
      <c r="AX314" s="13" t="s">
        <v>74</v>
      </c>
      <c r="AY314" s="238" t="s">
        <v>123</v>
      </c>
    </row>
    <row r="315" s="14" customFormat="1">
      <c r="A315" s="14"/>
      <c r="B315" s="239"/>
      <c r="C315" s="240"/>
      <c r="D315" s="229" t="s">
        <v>131</v>
      </c>
      <c r="E315" s="241" t="s">
        <v>19</v>
      </c>
      <c r="F315" s="242" t="s">
        <v>133</v>
      </c>
      <c r="G315" s="240"/>
      <c r="H315" s="243">
        <v>5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9" t="s">
        <v>131</v>
      </c>
      <c r="AU315" s="249" t="s">
        <v>85</v>
      </c>
      <c r="AV315" s="14" t="s">
        <v>129</v>
      </c>
      <c r="AW315" s="14" t="s">
        <v>35</v>
      </c>
      <c r="AX315" s="14" t="s">
        <v>79</v>
      </c>
      <c r="AY315" s="249" t="s">
        <v>123</v>
      </c>
    </row>
    <row r="316" s="2" customFormat="1" ht="21.75" customHeight="1">
      <c r="A316" s="40"/>
      <c r="B316" s="41"/>
      <c r="C316" s="214" t="s">
        <v>512</v>
      </c>
      <c r="D316" s="214" t="s">
        <v>125</v>
      </c>
      <c r="E316" s="215" t="s">
        <v>513</v>
      </c>
      <c r="F316" s="216" t="s">
        <v>514</v>
      </c>
      <c r="G316" s="217" t="s">
        <v>83</v>
      </c>
      <c r="H316" s="218">
        <v>5</v>
      </c>
      <c r="I316" s="219"/>
      <c r="J316" s="220">
        <f>ROUND(I316*H316,2)</f>
        <v>0</v>
      </c>
      <c r="K316" s="216" t="s">
        <v>128</v>
      </c>
      <c r="L316" s="46"/>
      <c r="M316" s="221" t="s">
        <v>19</v>
      </c>
      <c r="N316" s="222" t="s">
        <v>45</v>
      </c>
      <c r="O316" s="86"/>
      <c r="P316" s="223">
        <f>O316*H316</f>
        <v>0</v>
      </c>
      <c r="Q316" s="223">
        <v>0.00012</v>
      </c>
      <c r="R316" s="223">
        <f>Q316*H316</f>
        <v>0.00060000000000000006</v>
      </c>
      <c r="S316" s="223">
        <v>0</v>
      </c>
      <c r="T316" s="224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5" t="s">
        <v>206</v>
      </c>
      <c r="AT316" s="225" t="s">
        <v>125</v>
      </c>
      <c r="AU316" s="225" t="s">
        <v>85</v>
      </c>
      <c r="AY316" s="19" t="s">
        <v>123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9" t="s">
        <v>79</v>
      </c>
      <c r="BK316" s="226">
        <f>ROUND(I316*H316,2)</f>
        <v>0</v>
      </c>
      <c r="BL316" s="19" t="s">
        <v>206</v>
      </c>
      <c r="BM316" s="225" t="s">
        <v>515</v>
      </c>
    </row>
    <row r="317" s="16" customFormat="1">
      <c r="A317" s="16"/>
      <c r="B317" s="271"/>
      <c r="C317" s="272"/>
      <c r="D317" s="229" t="s">
        <v>131</v>
      </c>
      <c r="E317" s="273" t="s">
        <v>19</v>
      </c>
      <c r="F317" s="274" t="s">
        <v>506</v>
      </c>
      <c r="G317" s="272"/>
      <c r="H317" s="273" t="s">
        <v>19</v>
      </c>
      <c r="I317" s="275"/>
      <c r="J317" s="272"/>
      <c r="K317" s="272"/>
      <c r="L317" s="276"/>
      <c r="M317" s="277"/>
      <c r="N317" s="278"/>
      <c r="O317" s="278"/>
      <c r="P317" s="278"/>
      <c r="Q317" s="278"/>
      <c r="R317" s="278"/>
      <c r="S317" s="278"/>
      <c r="T317" s="279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80" t="s">
        <v>131</v>
      </c>
      <c r="AU317" s="280" t="s">
        <v>85</v>
      </c>
      <c r="AV317" s="16" t="s">
        <v>79</v>
      </c>
      <c r="AW317" s="16" t="s">
        <v>35</v>
      </c>
      <c r="AX317" s="16" t="s">
        <v>74</v>
      </c>
      <c r="AY317" s="280" t="s">
        <v>123</v>
      </c>
    </row>
    <row r="318" s="13" customFormat="1">
      <c r="A318" s="13"/>
      <c r="B318" s="227"/>
      <c r="C318" s="228"/>
      <c r="D318" s="229" t="s">
        <v>131</v>
      </c>
      <c r="E318" s="230" t="s">
        <v>19</v>
      </c>
      <c r="F318" s="231" t="s">
        <v>507</v>
      </c>
      <c r="G318" s="228"/>
      <c r="H318" s="232">
        <v>5</v>
      </c>
      <c r="I318" s="233"/>
      <c r="J318" s="228"/>
      <c r="K318" s="228"/>
      <c r="L318" s="234"/>
      <c r="M318" s="235"/>
      <c r="N318" s="236"/>
      <c r="O318" s="236"/>
      <c r="P318" s="236"/>
      <c r="Q318" s="236"/>
      <c r="R318" s="236"/>
      <c r="S318" s="236"/>
      <c r="T318" s="23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8" t="s">
        <v>131</v>
      </c>
      <c r="AU318" s="238" t="s">
        <v>85</v>
      </c>
      <c r="AV318" s="13" t="s">
        <v>85</v>
      </c>
      <c r="AW318" s="13" t="s">
        <v>35</v>
      </c>
      <c r="AX318" s="13" t="s">
        <v>74</v>
      </c>
      <c r="AY318" s="238" t="s">
        <v>123</v>
      </c>
    </row>
    <row r="319" s="14" customFormat="1">
      <c r="A319" s="14"/>
      <c r="B319" s="239"/>
      <c r="C319" s="240"/>
      <c r="D319" s="229" t="s">
        <v>131</v>
      </c>
      <c r="E319" s="241" t="s">
        <v>19</v>
      </c>
      <c r="F319" s="242" t="s">
        <v>133</v>
      </c>
      <c r="G319" s="240"/>
      <c r="H319" s="243">
        <v>5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9" t="s">
        <v>131</v>
      </c>
      <c r="AU319" s="249" t="s">
        <v>85</v>
      </c>
      <c r="AV319" s="14" t="s">
        <v>129</v>
      </c>
      <c r="AW319" s="14" t="s">
        <v>35</v>
      </c>
      <c r="AX319" s="14" t="s">
        <v>79</v>
      </c>
      <c r="AY319" s="249" t="s">
        <v>123</v>
      </c>
    </row>
    <row r="320" s="2" customFormat="1" ht="21.75" customHeight="1">
      <c r="A320" s="40"/>
      <c r="B320" s="41"/>
      <c r="C320" s="214" t="s">
        <v>516</v>
      </c>
      <c r="D320" s="214" t="s">
        <v>125</v>
      </c>
      <c r="E320" s="215" t="s">
        <v>517</v>
      </c>
      <c r="F320" s="216" t="s">
        <v>518</v>
      </c>
      <c r="G320" s="217" t="s">
        <v>83</v>
      </c>
      <c r="H320" s="218">
        <v>5</v>
      </c>
      <c r="I320" s="219"/>
      <c r="J320" s="220">
        <f>ROUND(I320*H320,2)</f>
        <v>0</v>
      </c>
      <c r="K320" s="216" t="s">
        <v>128</v>
      </c>
      <c r="L320" s="46"/>
      <c r="M320" s="221" t="s">
        <v>19</v>
      </c>
      <c r="N320" s="222" t="s">
        <v>45</v>
      </c>
      <c r="O320" s="86"/>
      <c r="P320" s="223">
        <f>O320*H320</f>
        <v>0</v>
      </c>
      <c r="Q320" s="223">
        <v>0.00012</v>
      </c>
      <c r="R320" s="223">
        <f>Q320*H320</f>
        <v>0.00060000000000000006</v>
      </c>
      <c r="S320" s="223">
        <v>0</v>
      </c>
      <c r="T320" s="22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5" t="s">
        <v>206</v>
      </c>
      <c r="AT320" s="225" t="s">
        <v>125</v>
      </c>
      <c r="AU320" s="225" t="s">
        <v>85</v>
      </c>
      <c r="AY320" s="19" t="s">
        <v>123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9" t="s">
        <v>79</v>
      </c>
      <c r="BK320" s="226">
        <f>ROUND(I320*H320,2)</f>
        <v>0</v>
      </c>
      <c r="BL320" s="19" t="s">
        <v>206</v>
      </c>
      <c r="BM320" s="225" t="s">
        <v>519</v>
      </c>
    </row>
    <row r="321" s="16" customFormat="1">
      <c r="A321" s="16"/>
      <c r="B321" s="271"/>
      <c r="C321" s="272"/>
      <c r="D321" s="229" t="s">
        <v>131</v>
      </c>
      <c r="E321" s="273" t="s">
        <v>19</v>
      </c>
      <c r="F321" s="274" t="s">
        <v>506</v>
      </c>
      <c r="G321" s="272"/>
      <c r="H321" s="273" t="s">
        <v>19</v>
      </c>
      <c r="I321" s="275"/>
      <c r="J321" s="272"/>
      <c r="K321" s="272"/>
      <c r="L321" s="276"/>
      <c r="M321" s="277"/>
      <c r="N321" s="278"/>
      <c r="O321" s="278"/>
      <c r="P321" s="278"/>
      <c r="Q321" s="278"/>
      <c r="R321" s="278"/>
      <c r="S321" s="278"/>
      <c r="T321" s="279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80" t="s">
        <v>131</v>
      </c>
      <c r="AU321" s="280" t="s">
        <v>85</v>
      </c>
      <c r="AV321" s="16" t="s">
        <v>79</v>
      </c>
      <c r="AW321" s="16" t="s">
        <v>35</v>
      </c>
      <c r="AX321" s="16" t="s">
        <v>74</v>
      </c>
      <c r="AY321" s="280" t="s">
        <v>123</v>
      </c>
    </row>
    <row r="322" s="13" customFormat="1">
      <c r="A322" s="13"/>
      <c r="B322" s="227"/>
      <c r="C322" s="228"/>
      <c r="D322" s="229" t="s">
        <v>131</v>
      </c>
      <c r="E322" s="230" t="s">
        <v>19</v>
      </c>
      <c r="F322" s="231" t="s">
        <v>507</v>
      </c>
      <c r="G322" s="228"/>
      <c r="H322" s="232">
        <v>5</v>
      </c>
      <c r="I322" s="233"/>
      <c r="J322" s="228"/>
      <c r="K322" s="228"/>
      <c r="L322" s="234"/>
      <c r="M322" s="235"/>
      <c r="N322" s="236"/>
      <c r="O322" s="236"/>
      <c r="P322" s="236"/>
      <c r="Q322" s="236"/>
      <c r="R322" s="236"/>
      <c r="S322" s="236"/>
      <c r="T322" s="23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8" t="s">
        <v>131</v>
      </c>
      <c r="AU322" s="238" t="s">
        <v>85</v>
      </c>
      <c r="AV322" s="13" t="s">
        <v>85</v>
      </c>
      <c r="AW322" s="13" t="s">
        <v>35</v>
      </c>
      <c r="AX322" s="13" t="s">
        <v>74</v>
      </c>
      <c r="AY322" s="238" t="s">
        <v>123</v>
      </c>
    </row>
    <row r="323" s="14" customFormat="1">
      <c r="A323" s="14"/>
      <c r="B323" s="239"/>
      <c r="C323" s="240"/>
      <c r="D323" s="229" t="s">
        <v>131</v>
      </c>
      <c r="E323" s="241" t="s">
        <v>19</v>
      </c>
      <c r="F323" s="242" t="s">
        <v>133</v>
      </c>
      <c r="G323" s="240"/>
      <c r="H323" s="243">
        <v>5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9" t="s">
        <v>131</v>
      </c>
      <c r="AU323" s="249" t="s">
        <v>85</v>
      </c>
      <c r="AV323" s="14" t="s">
        <v>129</v>
      </c>
      <c r="AW323" s="14" t="s">
        <v>35</v>
      </c>
      <c r="AX323" s="14" t="s">
        <v>79</v>
      </c>
      <c r="AY323" s="249" t="s">
        <v>123</v>
      </c>
    </row>
    <row r="324" s="12" customFormat="1" ht="25.92" customHeight="1">
      <c r="A324" s="12"/>
      <c r="B324" s="198"/>
      <c r="C324" s="199"/>
      <c r="D324" s="200" t="s">
        <v>73</v>
      </c>
      <c r="E324" s="201" t="s">
        <v>520</v>
      </c>
      <c r="F324" s="201" t="s">
        <v>521</v>
      </c>
      <c r="G324" s="199"/>
      <c r="H324" s="199"/>
      <c r="I324" s="202"/>
      <c r="J324" s="203">
        <f>BK324</f>
        <v>0</v>
      </c>
      <c r="K324" s="199"/>
      <c r="L324" s="204"/>
      <c r="M324" s="205"/>
      <c r="N324" s="206"/>
      <c r="O324" s="206"/>
      <c r="P324" s="207">
        <f>SUM(P325:P329)</f>
        <v>0</v>
      </c>
      <c r="Q324" s="206"/>
      <c r="R324" s="207">
        <f>SUM(R325:R329)</f>
        <v>0</v>
      </c>
      <c r="S324" s="206"/>
      <c r="T324" s="208">
        <f>SUM(T325:T329)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9" t="s">
        <v>129</v>
      </c>
      <c r="AT324" s="210" t="s">
        <v>73</v>
      </c>
      <c r="AU324" s="210" t="s">
        <v>74</v>
      </c>
      <c r="AY324" s="209" t="s">
        <v>123</v>
      </c>
      <c r="BK324" s="211">
        <f>SUM(BK325:BK329)</f>
        <v>0</v>
      </c>
    </row>
    <row r="325" s="2" customFormat="1" ht="16.5" customHeight="1">
      <c r="A325" s="40"/>
      <c r="B325" s="41"/>
      <c r="C325" s="214" t="s">
        <v>522</v>
      </c>
      <c r="D325" s="214" t="s">
        <v>125</v>
      </c>
      <c r="E325" s="215" t="s">
        <v>523</v>
      </c>
      <c r="F325" s="216" t="s">
        <v>524</v>
      </c>
      <c r="G325" s="217" t="s">
        <v>525</v>
      </c>
      <c r="H325" s="218">
        <v>10</v>
      </c>
      <c r="I325" s="219"/>
      <c r="J325" s="220">
        <f>ROUND(I325*H325,2)</f>
        <v>0</v>
      </c>
      <c r="K325" s="216" t="s">
        <v>19</v>
      </c>
      <c r="L325" s="46"/>
      <c r="M325" s="221" t="s">
        <v>19</v>
      </c>
      <c r="N325" s="222" t="s">
        <v>45</v>
      </c>
      <c r="O325" s="86"/>
      <c r="P325" s="223">
        <f>O325*H325</f>
        <v>0</v>
      </c>
      <c r="Q325" s="223">
        <v>0</v>
      </c>
      <c r="R325" s="223">
        <f>Q325*H325</f>
        <v>0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526</v>
      </c>
      <c r="AT325" s="225" t="s">
        <v>125</v>
      </c>
      <c r="AU325" s="225" t="s">
        <v>79</v>
      </c>
      <c r="AY325" s="19" t="s">
        <v>123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79</v>
      </c>
      <c r="BK325" s="226">
        <f>ROUND(I325*H325,2)</f>
        <v>0</v>
      </c>
      <c r="BL325" s="19" t="s">
        <v>526</v>
      </c>
      <c r="BM325" s="225" t="s">
        <v>527</v>
      </c>
    </row>
    <row r="326" s="2" customFormat="1" ht="16.5" customHeight="1">
      <c r="A326" s="40"/>
      <c r="B326" s="41"/>
      <c r="C326" s="214" t="s">
        <v>528</v>
      </c>
      <c r="D326" s="214" t="s">
        <v>125</v>
      </c>
      <c r="E326" s="215" t="s">
        <v>529</v>
      </c>
      <c r="F326" s="216" t="s">
        <v>530</v>
      </c>
      <c r="G326" s="217" t="s">
        <v>531</v>
      </c>
      <c r="H326" s="218">
        <v>6</v>
      </c>
      <c r="I326" s="219"/>
      <c r="J326" s="220">
        <f>ROUND(I326*H326,2)</f>
        <v>0</v>
      </c>
      <c r="K326" s="216" t="s">
        <v>19</v>
      </c>
      <c r="L326" s="46"/>
      <c r="M326" s="221" t="s">
        <v>19</v>
      </c>
      <c r="N326" s="222" t="s">
        <v>45</v>
      </c>
      <c r="O326" s="86"/>
      <c r="P326" s="223">
        <f>O326*H326</f>
        <v>0</v>
      </c>
      <c r="Q326" s="223">
        <v>0</v>
      </c>
      <c r="R326" s="223">
        <f>Q326*H326</f>
        <v>0</v>
      </c>
      <c r="S326" s="223">
        <v>0</v>
      </c>
      <c r="T326" s="224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5" t="s">
        <v>526</v>
      </c>
      <c r="AT326" s="225" t="s">
        <v>125</v>
      </c>
      <c r="AU326" s="225" t="s">
        <v>79</v>
      </c>
      <c r="AY326" s="19" t="s">
        <v>123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9" t="s">
        <v>79</v>
      </c>
      <c r="BK326" s="226">
        <f>ROUND(I326*H326,2)</f>
        <v>0</v>
      </c>
      <c r="BL326" s="19" t="s">
        <v>526</v>
      </c>
      <c r="BM326" s="225" t="s">
        <v>532</v>
      </c>
    </row>
    <row r="327" s="2" customFormat="1" ht="16.5" customHeight="1">
      <c r="A327" s="40"/>
      <c r="B327" s="41"/>
      <c r="C327" s="214" t="s">
        <v>533</v>
      </c>
      <c r="D327" s="214" t="s">
        <v>125</v>
      </c>
      <c r="E327" s="215" t="s">
        <v>534</v>
      </c>
      <c r="F327" s="216" t="s">
        <v>535</v>
      </c>
      <c r="G327" s="217" t="s">
        <v>525</v>
      </c>
      <c r="H327" s="218">
        <v>8</v>
      </c>
      <c r="I327" s="219"/>
      <c r="J327" s="220">
        <f>ROUND(I327*H327,2)</f>
        <v>0</v>
      </c>
      <c r="K327" s="216" t="s">
        <v>19</v>
      </c>
      <c r="L327" s="46"/>
      <c r="M327" s="221" t="s">
        <v>19</v>
      </c>
      <c r="N327" s="222" t="s">
        <v>45</v>
      </c>
      <c r="O327" s="86"/>
      <c r="P327" s="223">
        <f>O327*H327</f>
        <v>0</v>
      </c>
      <c r="Q327" s="223">
        <v>0</v>
      </c>
      <c r="R327" s="223">
        <f>Q327*H327</f>
        <v>0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526</v>
      </c>
      <c r="AT327" s="225" t="s">
        <v>125</v>
      </c>
      <c r="AU327" s="225" t="s">
        <v>79</v>
      </c>
      <c r="AY327" s="19" t="s">
        <v>123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79</v>
      </c>
      <c r="BK327" s="226">
        <f>ROUND(I327*H327,2)</f>
        <v>0</v>
      </c>
      <c r="BL327" s="19" t="s">
        <v>526</v>
      </c>
      <c r="BM327" s="225" t="s">
        <v>536</v>
      </c>
    </row>
    <row r="328" s="2" customFormat="1" ht="21.75" customHeight="1">
      <c r="A328" s="40"/>
      <c r="B328" s="41"/>
      <c r="C328" s="214" t="s">
        <v>537</v>
      </c>
      <c r="D328" s="214" t="s">
        <v>125</v>
      </c>
      <c r="E328" s="215" t="s">
        <v>538</v>
      </c>
      <c r="F328" s="216" t="s">
        <v>539</v>
      </c>
      <c r="G328" s="217" t="s">
        <v>540</v>
      </c>
      <c r="H328" s="218">
        <v>50</v>
      </c>
      <c r="I328" s="219"/>
      <c r="J328" s="220">
        <f>ROUND(I328*H328,2)</f>
        <v>0</v>
      </c>
      <c r="K328" s="216" t="s">
        <v>19</v>
      </c>
      <c r="L328" s="46"/>
      <c r="M328" s="221" t="s">
        <v>19</v>
      </c>
      <c r="N328" s="222" t="s">
        <v>45</v>
      </c>
      <c r="O328" s="86"/>
      <c r="P328" s="223">
        <f>O328*H328</f>
        <v>0</v>
      </c>
      <c r="Q328" s="223">
        <v>0</v>
      </c>
      <c r="R328" s="223">
        <f>Q328*H328</f>
        <v>0</v>
      </c>
      <c r="S328" s="223">
        <v>0</v>
      </c>
      <c r="T328" s="224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5" t="s">
        <v>526</v>
      </c>
      <c r="AT328" s="225" t="s">
        <v>125</v>
      </c>
      <c r="AU328" s="225" t="s">
        <v>79</v>
      </c>
      <c r="AY328" s="19" t="s">
        <v>123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9" t="s">
        <v>79</v>
      </c>
      <c r="BK328" s="226">
        <f>ROUND(I328*H328,2)</f>
        <v>0</v>
      </c>
      <c r="BL328" s="19" t="s">
        <v>526</v>
      </c>
      <c r="BM328" s="225" t="s">
        <v>541</v>
      </c>
    </row>
    <row r="329" s="2" customFormat="1" ht="16.5" customHeight="1">
      <c r="A329" s="40"/>
      <c r="B329" s="41"/>
      <c r="C329" s="214" t="s">
        <v>542</v>
      </c>
      <c r="D329" s="214" t="s">
        <v>125</v>
      </c>
      <c r="E329" s="215" t="s">
        <v>543</v>
      </c>
      <c r="F329" s="216" t="s">
        <v>544</v>
      </c>
      <c r="G329" s="217" t="s">
        <v>150</v>
      </c>
      <c r="H329" s="218">
        <v>30</v>
      </c>
      <c r="I329" s="219"/>
      <c r="J329" s="220">
        <f>ROUND(I329*H329,2)</f>
        <v>0</v>
      </c>
      <c r="K329" s="216" t="s">
        <v>19</v>
      </c>
      <c r="L329" s="46"/>
      <c r="M329" s="281" t="s">
        <v>19</v>
      </c>
      <c r="N329" s="282" t="s">
        <v>45</v>
      </c>
      <c r="O329" s="283"/>
      <c r="P329" s="284">
        <f>O329*H329</f>
        <v>0</v>
      </c>
      <c r="Q329" s="284">
        <v>0</v>
      </c>
      <c r="R329" s="284">
        <f>Q329*H329</f>
        <v>0</v>
      </c>
      <c r="S329" s="284">
        <v>0</v>
      </c>
      <c r="T329" s="285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5" t="s">
        <v>526</v>
      </c>
      <c r="AT329" s="225" t="s">
        <v>125</v>
      </c>
      <c r="AU329" s="225" t="s">
        <v>79</v>
      </c>
      <c r="AY329" s="19" t="s">
        <v>123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9" t="s">
        <v>79</v>
      </c>
      <c r="BK329" s="226">
        <f>ROUND(I329*H329,2)</f>
        <v>0</v>
      </c>
      <c r="BL329" s="19" t="s">
        <v>526</v>
      </c>
      <c r="BM329" s="225" t="s">
        <v>545</v>
      </c>
    </row>
    <row r="330" s="2" customFormat="1" ht="6.96" customHeight="1">
      <c r="A330" s="40"/>
      <c r="B330" s="61"/>
      <c r="C330" s="62"/>
      <c r="D330" s="62"/>
      <c r="E330" s="62"/>
      <c r="F330" s="62"/>
      <c r="G330" s="62"/>
      <c r="H330" s="62"/>
      <c r="I330" s="163"/>
      <c r="J330" s="62"/>
      <c r="K330" s="62"/>
      <c r="L330" s="46"/>
      <c r="M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</row>
  </sheetData>
  <sheetProtection sheet="1" autoFilter="0" formatColumns="0" formatRows="0" objects="1" scenarios="1" spinCount="100000" saltValue="0S6Q/d8gotYErrSLtAXF1TrKEES4DNFPP19QmYnHxZAqifGwSwRKjGpYdtV4BwRfo/aQLwurrlc6garb8m1H7Q==" hashValue="LFV1B1Oce4ASMJ9GjAfQCjYwaftgPTE3oqOrbPNbP1T9+wmGOET+PqGe006Zr5Nh730W5wY+a3TU7OK4dsEoyg==" algorithmName="SHA-512" password="CC35"/>
  <autoFilter ref="C86:K329"/>
  <mergeCells count="6">
    <mergeCell ref="E7:H7"/>
    <mergeCell ref="E16:H16"/>
    <mergeCell ref="E25:H25"/>
    <mergeCell ref="E46:H46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7"/>
      <c r="C3" s="128"/>
      <c r="D3" s="128"/>
      <c r="E3" s="128"/>
      <c r="F3" s="128"/>
      <c r="G3" s="128"/>
      <c r="H3" s="22"/>
    </row>
    <row r="4" s="1" customFormat="1" ht="24.96" customHeight="1">
      <c r="B4" s="22"/>
      <c r="C4" s="130" t="s">
        <v>546</v>
      </c>
      <c r="H4" s="22"/>
    </row>
    <row r="5" s="1" customFormat="1" ht="12" customHeight="1">
      <c r="B5" s="22"/>
      <c r="C5" s="286" t="s">
        <v>13</v>
      </c>
      <c r="D5" s="141" t="s">
        <v>14</v>
      </c>
      <c r="E5" s="1"/>
      <c r="F5" s="1"/>
      <c r="H5" s="22"/>
    </row>
    <row r="6" s="1" customFormat="1" ht="36.96" customHeight="1">
      <c r="B6" s="22"/>
      <c r="C6" s="287" t="s">
        <v>16</v>
      </c>
      <c r="D6" s="288" t="s">
        <v>17</v>
      </c>
      <c r="E6" s="1"/>
      <c r="F6" s="1"/>
      <c r="H6" s="22"/>
    </row>
    <row r="7" s="1" customFormat="1" ht="16.5" customHeight="1">
      <c r="B7" s="22"/>
      <c r="C7" s="132" t="s">
        <v>23</v>
      </c>
      <c r="D7" s="138" t="str">
        <f>'Rekapitulace stavby'!AN8</f>
        <v>16. 4. 2020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6"/>
      <c r="B9" s="289"/>
      <c r="C9" s="290" t="s">
        <v>55</v>
      </c>
      <c r="D9" s="291" t="s">
        <v>56</v>
      </c>
      <c r="E9" s="291" t="s">
        <v>110</v>
      </c>
      <c r="F9" s="292" t="s">
        <v>547</v>
      </c>
      <c r="G9" s="186"/>
      <c r="H9" s="289"/>
    </row>
    <row r="10" s="2" customFormat="1" ht="26.4" customHeight="1">
      <c r="A10" s="40"/>
      <c r="B10" s="46"/>
      <c r="C10" s="293" t="s">
        <v>14</v>
      </c>
      <c r="D10" s="293" t="s">
        <v>17</v>
      </c>
      <c r="E10" s="40"/>
      <c r="F10" s="40"/>
      <c r="G10" s="40"/>
      <c r="H10" s="46"/>
    </row>
    <row r="11" s="2" customFormat="1" ht="16.8" customHeight="1">
      <c r="A11" s="40"/>
      <c r="B11" s="46"/>
      <c r="C11" s="294" t="s">
        <v>86</v>
      </c>
      <c r="D11" s="295" t="s">
        <v>87</v>
      </c>
      <c r="E11" s="296" t="s">
        <v>83</v>
      </c>
      <c r="F11" s="297">
        <v>854.29999999999995</v>
      </c>
      <c r="G11" s="40"/>
      <c r="H11" s="46"/>
    </row>
    <row r="12" s="2" customFormat="1" ht="16.8" customHeight="1">
      <c r="A12" s="40"/>
      <c r="B12" s="46"/>
      <c r="C12" s="298" t="s">
        <v>19</v>
      </c>
      <c r="D12" s="298" t="s">
        <v>270</v>
      </c>
      <c r="E12" s="19" t="s">
        <v>19</v>
      </c>
      <c r="F12" s="299">
        <v>431.30000000000001</v>
      </c>
      <c r="G12" s="40"/>
      <c r="H12" s="46"/>
    </row>
    <row r="13" s="2" customFormat="1" ht="16.8" customHeight="1">
      <c r="A13" s="40"/>
      <c r="B13" s="46"/>
      <c r="C13" s="298" t="s">
        <v>19</v>
      </c>
      <c r="D13" s="298" t="s">
        <v>271</v>
      </c>
      <c r="E13" s="19" t="s">
        <v>19</v>
      </c>
      <c r="F13" s="299">
        <v>117</v>
      </c>
      <c r="G13" s="40"/>
      <c r="H13" s="46"/>
    </row>
    <row r="14" s="2" customFormat="1" ht="16.8" customHeight="1">
      <c r="A14" s="40"/>
      <c r="B14" s="46"/>
      <c r="C14" s="298" t="s">
        <v>19</v>
      </c>
      <c r="D14" s="298" t="s">
        <v>272</v>
      </c>
      <c r="E14" s="19" t="s">
        <v>19</v>
      </c>
      <c r="F14" s="299">
        <v>147.59999999999999</v>
      </c>
      <c r="G14" s="40"/>
      <c r="H14" s="46"/>
    </row>
    <row r="15" s="2" customFormat="1" ht="16.8" customHeight="1">
      <c r="A15" s="40"/>
      <c r="B15" s="46"/>
      <c r="C15" s="298" t="s">
        <v>19</v>
      </c>
      <c r="D15" s="298" t="s">
        <v>273</v>
      </c>
      <c r="E15" s="19" t="s">
        <v>19</v>
      </c>
      <c r="F15" s="299">
        <v>158.40000000000001</v>
      </c>
      <c r="G15" s="40"/>
      <c r="H15" s="46"/>
    </row>
    <row r="16" s="2" customFormat="1" ht="16.8" customHeight="1">
      <c r="A16" s="40"/>
      <c r="B16" s="46"/>
      <c r="C16" s="298" t="s">
        <v>86</v>
      </c>
      <c r="D16" s="298" t="s">
        <v>133</v>
      </c>
      <c r="E16" s="19" t="s">
        <v>19</v>
      </c>
      <c r="F16" s="299">
        <v>854.29999999999995</v>
      </c>
      <c r="G16" s="40"/>
      <c r="H16" s="46"/>
    </row>
    <row r="17" s="2" customFormat="1" ht="16.8" customHeight="1">
      <c r="A17" s="40"/>
      <c r="B17" s="46"/>
      <c r="C17" s="300" t="s">
        <v>548</v>
      </c>
      <c r="D17" s="40"/>
      <c r="E17" s="40"/>
      <c r="F17" s="40"/>
      <c r="G17" s="40"/>
      <c r="H17" s="46"/>
    </row>
    <row r="18" s="2" customFormat="1" ht="16.8" customHeight="1">
      <c r="A18" s="40"/>
      <c r="B18" s="46"/>
      <c r="C18" s="298" t="s">
        <v>267</v>
      </c>
      <c r="D18" s="298" t="s">
        <v>549</v>
      </c>
      <c r="E18" s="19" t="s">
        <v>83</v>
      </c>
      <c r="F18" s="299">
        <v>854.29999999999995</v>
      </c>
      <c r="G18" s="40"/>
      <c r="H18" s="46"/>
    </row>
    <row r="19" s="2" customFormat="1" ht="16.8" customHeight="1">
      <c r="A19" s="40"/>
      <c r="B19" s="46"/>
      <c r="C19" s="298" t="s">
        <v>275</v>
      </c>
      <c r="D19" s="298" t="s">
        <v>550</v>
      </c>
      <c r="E19" s="19" t="s">
        <v>83</v>
      </c>
      <c r="F19" s="299">
        <v>38443.5</v>
      </c>
      <c r="G19" s="40"/>
      <c r="H19" s="46"/>
    </row>
    <row r="20" s="2" customFormat="1" ht="16.8" customHeight="1">
      <c r="A20" s="40"/>
      <c r="B20" s="46"/>
      <c r="C20" s="298" t="s">
        <v>281</v>
      </c>
      <c r="D20" s="298" t="s">
        <v>551</v>
      </c>
      <c r="E20" s="19" t="s">
        <v>83</v>
      </c>
      <c r="F20" s="299">
        <v>854.29999999999995</v>
      </c>
      <c r="G20" s="40"/>
      <c r="H20" s="46"/>
    </row>
    <row r="21" s="2" customFormat="1" ht="16.8" customHeight="1">
      <c r="A21" s="40"/>
      <c r="B21" s="46"/>
      <c r="C21" s="294" t="s">
        <v>81</v>
      </c>
      <c r="D21" s="295" t="s">
        <v>82</v>
      </c>
      <c r="E21" s="296" t="s">
        <v>83</v>
      </c>
      <c r="F21" s="297">
        <v>669.84000000000003</v>
      </c>
      <c r="G21" s="40"/>
      <c r="H21" s="46"/>
    </row>
    <row r="22" s="2" customFormat="1" ht="16.8" customHeight="1">
      <c r="A22" s="40"/>
      <c r="B22" s="46"/>
      <c r="C22" s="298" t="s">
        <v>19</v>
      </c>
      <c r="D22" s="298" t="s">
        <v>158</v>
      </c>
      <c r="E22" s="19" t="s">
        <v>19</v>
      </c>
      <c r="F22" s="299">
        <v>356.16000000000003</v>
      </c>
      <c r="G22" s="40"/>
      <c r="H22" s="46"/>
    </row>
    <row r="23" s="2" customFormat="1" ht="16.8" customHeight="1">
      <c r="A23" s="40"/>
      <c r="B23" s="46"/>
      <c r="C23" s="298" t="s">
        <v>19</v>
      </c>
      <c r="D23" s="298" t="s">
        <v>159</v>
      </c>
      <c r="E23" s="19" t="s">
        <v>19</v>
      </c>
      <c r="F23" s="299">
        <v>147.59999999999999</v>
      </c>
      <c r="G23" s="40"/>
      <c r="H23" s="46"/>
    </row>
    <row r="24" s="2" customFormat="1" ht="16.8" customHeight="1">
      <c r="A24" s="40"/>
      <c r="B24" s="46"/>
      <c r="C24" s="298" t="s">
        <v>19</v>
      </c>
      <c r="D24" s="298" t="s">
        <v>160</v>
      </c>
      <c r="E24" s="19" t="s">
        <v>19</v>
      </c>
      <c r="F24" s="299">
        <v>33.840000000000003</v>
      </c>
      <c r="G24" s="40"/>
      <c r="H24" s="46"/>
    </row>
    <row r="25" s="2" customFormat="1" ht="16.8" customHeight="1">
      <c r="A25" s="40"/>
      <c r="B25" s="46"/>
      <c r="C25" s="298" t="s">
        <v>19</v>
      </c>
      <c r="D25" s="298" t="s">
        <v>161</v>
      </c>
      <c r="E25" s="19" t="s">
        <v>19</v>
      </c>
      <c r="F25" s="299">
        <v>78</v>
      </c>
      <c r="G25" s="40"/>
      <c r="H25" s="46"/>
    </row>
    <row r="26" s="2" customFormat="1" ht="16.8" customHeight="1">
      <c r="A26" s="40"/>
      <c r="B26" s="46"/>
      <c r="C26" s="298" t="s">
        <v>19</v>
      </c>
      <c r="D26" s="298" t="s">
        <v>162</v>
      </c>
      <c r="E26" s="19" t="s">
        <v>19</v>
      </c>
      <c r="F26" s="299">
        <v>103.68000000000001</v>
      </c>
      <c r="G26" s="40"/>
      <c r="H26" s="46"/>
    </row>
    <row r="27" s="2" customFormat="1" ht="16.8" customHeight="1">
      <c r="A27" s="40"/>
      <c r="B27" s="46"/>
      <c r="C27" s="298" t="s">
        <v>19</v>
      </c>
      <c r="D27" s="298" t="s">
        <v>164</v>
      </c>
      <c r="E27" s="19" t="s">
        <v>19</v>
      </c>
      <c r="F27" s="299">
        <v>0</v>
      </c>
      <c r="G27" s="40"/>
      <c r="H27" s="46"/>
    </row>
    <row r="28" s="2" customFormat="1" ht="16.8" customHeight="1">
      <c r="A28" s="40"/>
      <c r="B28" s="46"/>
      <c r="C28" s="298" t="s">
        <v>19</v>
      </c>
      <c r="D28" s="298" t="s">
        <v>165</v>
      </c>
      <c r="E28" s="19" t="s">
        <v>19</v>
      </c>
      <c r="F28" s="299">
        <v>39</v>
      </c>
      <c r="G28" s="40"/>
      <c r="H28" s="46"/>
    </row>
    <row r="29" s="2" customFormat="1" ht="16.8" customHeight="1">
      <c r="A29" s="40"/>
      <c r="B29" s="46"/>
      <c r="C29" s="298" t="s">
        <v>19</v>
      </c>
      <c r="D29" s="298" t="s">
        <v>166</v>
      </c>
      <c r="E29" s="19" t="s">
        <v>19</v>
      </c>
      <c r="F29" s="299">
        <v>0</v>
      </c>
      <c r="G29" s="40"/>
      <c r="H29" s="46"/>
    </row>
    <row r="30" s="2" customFormat="1" ht="16.8" customHeight="1">
      <c r="A30" s="40"/>
      <c r="B30" s="46"/>
      <c r="C30" s="298" t="s">
        <v>19</v>
      </c>
      <c r="D30" s="298" t="s">
        <v>167</v>
      </c>
      <c r="E30" s="19" t="s">
        <v>19</v>
      </c>
      <c r="F30" s="299">
        <v>-88.439999999999998</v>
      </c>
      <c r="G30" s="40"/>
      <c r="H30" s="46"/>
    </row>
    <row r="31" s="2" customFormat="1" ht="16.8" customHeight="1">
      <c r="A31" s="40"/>
      <c r="B31" s="46"/>
      <c r="C31" s="298" t="s">
        <v>81</v>
      </c>
      <c r="D31" s="298" t="s">
        <v>133</v>
      </c>
      <c r="E31" s="19" t="s">
        <v>19</v>
      </c>
      <c r="F31" s="299">
        <v>669.84000000000003</v>
      </c>
      <c r="G31" s="40"/>
      <c r="H31" s="46"/>
    </row>
    <row r="32" s="2" customFormat="1" ht="16.8" customHeight="1">
      <c r="A32" s="40"/>
      <c r="B32" s="46"/>
      <c r="C32" s="300" t="s">
        <v>548</v>
      </c>
      <c r="D32" s="40"/>
      <c r="E32" s="40"/>
      <c r="F32" s="40"/>
      <c r="G32" s="40"/>
      <c r="H32" s="46"/>
    </row>
    <row r="33" s="2" customFormat="1" ht="16.8" customHeight="1">
      <c r="A33" s="40"/>
      <c r="B33" s="46"/>
      <c r="C33" s="298" t="s">
        <v>155</v>
      </c>
      <c r="D33" s="298" t="s">
        <v>552</v>
      </c>
      <c r="E33" s="19" t="s">
        <v>83</v>
      </c>
      <c r="F33" s="299">
        <v>669.84000000000003</v>
      </c>
      <c r="G33" s="40"/>
      <c r="H33" s="46"/>
    </row>
    <row r="34" s="2" customFormat="1" ht="16.8" customHeight="1">
      <c r="A34" s="40"/>
      <c r="B34" s="46"/>
      <c r="C34" s="298" t="s">
        <v>171</v>
      </c>
      <c r="D34" s="298" t="s">
        <v>553</v>
      </c>
      <c r="E34" s="19" t="s">
        <v>83</v>
      </c>
      <c r="F34" s="299">
        <v>669.84000000000003</v>
      </c>
      <c r="G34" s="40"/>
      <c r="H34" s="46"/>
    </row>
    <row r="35" s="2" customFormat="1" ht="16.8" customHeight="1">
      <c r="A35" s="40"/>
      <c r="B35" s="46"/>
      <c r="C35" s="298" t="s">
        <v>179</v>
      </c>
      <c r="D35" s="298" t="s">
        <v>554</v>
      </c>
      <c r="E35" s="19" t="s">
        <v>83</v>
      </c>
      <c r="F35" s="299">
        <v>669.84000000000003</v>
      </c>
      <c r="G35" s="40"/>
      <c r="H35" s="46"/>
    </row>
    <row r="36" s="2" customFormat="1" ht="16.8" customHeight="1">
      <c r="A36" s="40"/>
      <c r="B36" s="46"/>
      <c r="C36" s="298" t="s">
        <v>175</v>
      </c>
      <c r="D36" s="298" t="s">
        <v>555</v>
      </c>
      <c r="E36" s="19" t="s">
        <v>83</v>
      </c>
      <c r="F36" s="299">
        <v>669.84000000000003</v>
      </c>
      <c r="G36" s="40"/>
      <c r="H36" s="46"/>
    </row>
    <row r="37" s="2" customFormat="1" ht="16.8" customHeight="1">
      <c r="A37" s="40"/>
      <c r="B37" s="46"/>
      <c r="C37" s="298" t="s">
        <v>212</v>
      </c>
      <c r="D37" s="298" t="s">
        <v>556</v>
      </c>
      <c r="E37" s="19" t="s">
        <v>83</v>
      </c>
      <c r="F37" s="299">
        <v>669.84000000000003</v>
      </c>
      <c r="G37" s="40"/>
      <c r="H37" s="46"/>
    </row>
    <row r="38" s="2" customFormat="1" ht="16.8" customHeight="1">
      <c r="A38" s="40"/>
      <c r="B38" s="46"/>
      <c r="C38" s="298" t="s">
        <v>216</v>
      </c>
      <c r="D38" s="298" t="s">
        <v>557</v>
      </c>
      <c r="E38" s="19" t="s">
        <v>83</v>
      </c>
      <c r="F38" s="299">
        <v>669.84000000000003</v>
      </c>
      <c r="G38" s="40"/>
      <c r="H38" s="46"/>
    </row>
    <row r="39" s="2" customFormat="1" ht="16.8" customHeight="1">
      <c r="A39" s="40"/>
      <c r="B39" s="46"/>
      <c r="C39" s="298" t="s">
        <v>239</v>
      </c>
      <c r="D39" s="298" t="s">
        <v>558</v>
      </c>
      <c r="E39" s="19" t="s">
        <v>83</v>
      </c>
      <c r="F39" s="299">
        <v>669.84000000000003</v>
      </c>
      <c r="G39" s="40"/>
      <c r="H39" s="46"/>
    </row>
    <row r="40" s="2" customFormat="1" ht="16.8" customHeight="1">
      <c r="A40" s="40"/>
      <c r="B40" s="46"/>
      <c r="C40" s="298" t="s">
        <v>243</v>
      </c>
      <c r="D40" s="298" t="s">
        <v>559</v>
      </c>
      <c r="E40" s="19" t="s">
        <v>83</v>
      </c>
      <c r="F40" s="299">
        <v>669.84000000000003</v>
      </c>
      <c r="G40" s="40"/>
      <c r="H40" s="46"/>
    </row>
    <row r="41" s="2" customFormat="1" ht="16.8" customHeight="1">
      <c r="A41" s="40"/>
      <c r="B41" s="46"/>
      <c r="C41" s="298" t="s">
        <v>292</v>
      </c>
      <c r="D41" s="298" t="s">
        <v>560</v>
      </c>
      <c r="E41" s="19" t="s">
        <v>83</v>
      </c>
      <c r="F41" s="299">
        <v>669.84000000000003</v>
      </c>
      <c r="G41" s="40"/>
      <c r="H41" s="46"/>
    </row>
    <row r="42" s="2" customFormat="1" ht="7.44" customHeight="1">
      <c r="A42" s="40"/>
      <c r="B42" s="161"/>
      <c r="C42" s="162"/>
      <c r="D42" s="162"/>
      <c r="E42" s="162"/>
      <c r="F42" s="162"/>
      <c r="G42" s="162"/>
      <c r="H42" s="46"/>
    </row>
    <row r="43" s="2" customFormat="1">
      <c r="A43" s="40"/>
      <c r="B43" s="40"/>
      <c r="C43" s="40"/>
      <c r="D43" s="40"/>
      <c r="E43" s="40"/>
      <c r="F43" s="40"/>
      <c r="G43" s="40"/>
      <c r="H43" s="40"/>
    </row>
  </sheetData>
  <sheetProtection sheet="1" formatColumns="0" formatRows="0" objects="1" scenarios="1" spinCount="100000" saltValue="3+eFjczlhWnQwgL9WSYEwkBS5DTjo3ghhftQVxp5vkIOtV+TxmhdWZErg+++OOtf4SuIef+S0DoYq3opMPAebg==" hashValue="Czguca+WKP9F/lz8GknrDtCRbPURB00mjq+xKuUg87AE3MTZTNEGNRe0KD9op7GHN7r7uzWNlMJzIsQf/VTgD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1" customWidth="1"/>
    <col min="2" max="2" width="1.667969" style="301" customWidth="1"/>
    <col min="3" max="4" width="5" style="301" customWidth="1"/>
    <col min="5" max="5" width="11.66016" style="301" customWidth="1"/>
    <col min="6" max="6" width="9.160156" style="301" customWidth="1"/>
    <col min="7" max="7" width="5" style="301" customWidth="1"/>
    <col min="8" max="8" width="77.83203" style="301" customWidth="1"/>
    <col min="9" max="10" width="20" style="301" customWidth="1"/>
    <col min="11" max="11" width="1.667969" style="301" customWidth="1"/>
  </cols>
  <sheetData>
    <row r="1" s="1" customFormat="1" ht="37.5" customHeight="1"/>
    <row r="2" s="1" customFormat="1" ht="7.5" customHeight="1">
      <c r="B2" s="302"/>
      <c r="C2" s="303"/>
      <c r="D2" s="303"/>
      <c r="E2" s="303"/>
      <c r="F2" s="303"/>
      <c r="G2" s="303"/>
      <c r="H2" s="303"/>
      <c r="I2" s="303"/>
      <c r="J2" s="303"/>
      <c r="K2" s="304"/>
    </row>
    <row r="3" s="17" customFormat="1" ht="45" customHeight="1">
      <c r="B3" s="305"/>
      <c r="C3" s="306" t="s">
        <v>561</v>
      </c>
      <c r="D3" s="306"/>
      <c r="E3" s="306"/>
      <c r="F3" s="306"/>
      <c r="G3" s="306"/>
      <c r="H3" s="306"/>
      <c r="I3" s="306"/>
      <c r="J3" s="306"/>
      <c r="K3" s="307"/>
    </row>
    <row r="4" s="1" customFormat="1" ht="25.5" customHeight="1">
      <c r="B4" s="308"/>
      <c r="C4" s="309" t="s">
        <v>562</v>
      </c>
      <c r="D4" s="309"/>
      <c r="E4" s="309"/>
      <c r="F4" s="309"/>
      <c r="G4" s="309"/>
      <c r="H4" s="309"/>
      <c r="I4" s="309"/>
      <c r="J4" s="309"/>
      <c r="K4" s="310"/>
    </row>
    <row r="5" s="1" customFormat="1" ht="5.25" customHeight="1">
      <c r="B5" s="308"/>
      <c r="C5" s="311"/>
      <c r="D5" s="311"/>
      <c r="E5" s="311"/>
      <c r="F5" s="311"/>
      <c r="G5" s="311"/>
      <c r="H5" s="311"/>
      <c r="I5" s="311"/>
      <c r="J5" s="311"/>
      <c r="K5" s="310"/>
    </row>
    <row r="6" s="1" customFormat="1" ht="15" customHeight="1">
      <c r="B6" s="308"/>
      <c r="C6" s="312" t="s">
        <v>563</v>
      </c>
      <c r="D6" s="312"/>
      <c r="E6" s="312"/>
      <c r="F6" s="312"/>
      <c r="G6" s="312"/>
      <c r="H6" s="312"/>
      <c r="I6" s="312"/>
      <c r="J6" s="312"/>
      <c r="K6" s="310"/>
    </row>
    <row r="7" s="1" customFormat="1" ht="15" customHeight="1">
      <c r="B7" s="313"/>
      <c r="C7" s="312" t="s">
        <v>564</v>
      </c>
      <c r="D7" s="312"/>
      <c r="E7" s="312"/>
      <c r="F7" s="312"/>
      <c r="G7" s="312"/>
      <c r="H7" s="312"/>
      <c r="I7" s="312"/>
      <c r="J7" s="312"/>
      <c r="K7" s="310"/>
    </row>
    <row r="8" s="1" customFormat="1" ht="12.75" customHeight="1">
      <c r="B8" s="313"/>
      <c r="C8" s="312"/>
      <c r="D8" s="312"/>
      <c r="E8" s="312"/>
      <c r="F8" s="312"/>
      <c r="G8" s="312"/>
      <c r="H8" s="312"/>
      <c r="I8" s="312"/>
      <c r="J8" s="312"/>
      <c r="K8" s="310"/>
    </row>
    <row r="9" s="1" customFormat="1" ht="15" customHeight="1">
      <c r="B9" s="313"/>
      <c r="C9" s="312" t="s">
        <v>565</v>
      </c>
      <c r="D9" s="312"/>
      <c r="E9" s="312"/>
      <c r="F9" s="312"/>
      <c r="G9" s="312"/>
      <c r="H9" s="312"/>
      <c r="I9" s="312"/>
      <c r="J9" s="312"/>
      <c r="K9" s="310"/>
    </row>
    <row r="10" s="1" customFormat="1" ht="15" customHeight="1">
      <c r="B10" s="313"/>
      <c r="C10" s="312"/>
      <c r="D10" s="312" t="s">
        <v>566</v>
      </c>
      <c r="E10" s="312"/>
      <c r="F10" s="312"/>
      <c r="G10" s="312"/>
      <c r="H10" s="312"/>
      <c r="I10" s="312"/>
      <c r="J10" s="312"/>
      <c r="K10" s="310"/>
    </row>
    <row r="11" s="1" customFormat="1" ht="15" customHeight="1">
      <c r="B11" s="313"/>
      <c r="C11" s="314"/>
      <c r="D11" s="312" t="s">
        <v>567</v>
      </c>
      <c r="E11" s="312"/>
      <c r="F11" s="312"/>
      <c r="G11" s="312"/>
      <c r="H11" s="312"/>
      <c r="I11" s="312"/>
      <c r="J11" s="312"/>
      <c r="K11" s="310"/>
    </row>
    <row r="12" s="1" customFormat="1" ht="15" customHeight="1">
      <c r="B12" s="313"/>
      <c r="C12" s="314"/>
      <c r="D12" s="312"/>
      <c r="E12" s="312"/>
      <c r="F12" s="312"/>
      <c r="G12" s="312"/>
      <c r="H12" s="312"/>
      <c r="I12" s="312"/>
      <c r="J12" s="312"/>
      <c r="K12" s="310"/>
    </row>
    <row r="13" s="1" customFormat="1" ht="15" customHeight="1">
      <c r="B13" s="313"/>
      <c r="C13" s="314"/>
      <c r="D13" s="315" t="s">
        <v>568</v>
      </c>
      <c r="E13" s="312"/>
      <c r="F13" s="312"/>
      <c r="G13" s="312"/>
      <c r="H13" s="312"/>
      <c r="I13" s="312"/>
      <c r="J13" s="312"/>
      <c r="K13" s="310"/>
    </row>
    <row r="14" s="1" customFormat="1" ht="12.75" customHeight="1">
      <c r="B14" s="313"/>
      <c r="C14" s="314"/>
      <c r="D14" s="314"/>
      <c r="E14" s="314"/>
      <c r="F14" s="314"/>
      <c r="G14" s="314"/>
      <c r="H14" s="314"/>
      <c r="I14" s="314"/>
      <c r="J14" s="314"/>
      <c r="K14" s="310"/>
    </row>
    <row r="15" s="1" customFormat="1" ht="15" customHeight="1">
      <c r="B15" s="313"/>
      <c r="C15" s="314"/>
      <c r="D15" s="312" t="s">
        <v>569</v>
      </c>
      <c r="E15" s="312"/>
      <c r="F15" s="312"/>
      <c r="G15" s="312"/>
      <c r="H15" s="312"/>
      <c r="I15" s="312"/>
      <c r="J15" s="312"/>
      <c r="K15" s="310"/>
    </row>
    <row r="16" s="1" customFormat="1" ht="15" customHeight="1">
      <c r="B16" s="313"/>
      <c r="C16" s="314"/>
      <c r="D16" s="312" t="s">
        <v>570</v>
      </c>
      <c r="E16" s="312"/>
      <c r="F16" s="312"/>
      <c r="G16" s="312"/>
      <c r="H16" s="312"/>
      <c r="I16" s="312"/>
      <c r="J16" s="312"/>
      <c r="K16" s="310"/>
    </row>
    <row r="17" s="1" customFormat="1" ht="15" customHeight="1">
      <c r="B17" s="313"/>
      <c r="C17" s="314"/>
      <c r="D17" s="312" t="s">
        <v>571</v>
      </c>
      <c r="E17" s="312"/>
      <c r="F17" s="312"/>
      <c r="G17" s="312"/>
      <c r="H17" s="312"/>
      <c r="I17" s="312"/>
      <c r="J17" s="312"/>
      <c r="K17" s="310"/>
    </row>
    <row r="18" s="1" customFormat="1" ht="15" customHeight="1">
      <c r="B18" s="313"/>
      <c r="C18" s="314"/>
      <c r="D18" s="314"/>
      <c r="E18" s="316" t="s">
        <v>78</v>
      </c>
      <c r="F18" s="312" t="s">
        <v>572</v>
      </c>
      <c r="G18" s="312"/>
      <c r="H18" s="312"/>
      <c r="I18" s="312"/>
      <c r="J18" s="312"/>
      <c r="K18" s="310"/>
    </row>
    <row r="19" s="1" customFormat="1" ht="15" customHeight="1">
      <c r="B19" s="313"/>
      <c r="C19" s="314"/>
      <c r="D19" s="314"/>
      <c r="E19" s="316" t="s">
        <v>573</v>
      </c>
      <c r="F19" s="312" t="s">
        <v>574</v>
      </c>
      <c r="G19" s="312"/>
      <c r="H19" s="312"/>
      <c r="I19" s="312"/>
      <c r="J19" s="312"/>
      <c r="K19" s="310"/>
    </row>
    <row r="20" s="1" customFormat="1" ht="15" customHeight="1">
      <c r="B20" s="313"/>
      <c r="C20" s="314"/>
      <c r="D20" s="314"/>
      <c r="E20" s="316" t="s">
        <v>575</v>
      </c>
      <c r="F20" s="312" t="s">
        <v>576</v>
      </c>
      <c r="G20" s="312"/>
      <c r="H20" s="312"/>
      <c r="I20" s="312"/>
      <c r="J20" s="312"/>
      <c r="K20" s="310"/>
    </row>
    <row r="21" s="1" customFormat="1" ht="15" customHeight="1">
      <c r="B21" s="313"/>
      <c r="C21" s="314"/>
      <c r="D21" s="314"/>
      <c r="E21" s="316" t="s">
        <v>577</v>
      </c>
      <c r="F21" s="312" t="s">
        <v>578</v>
      </c>
      <c r="G21" s="312"/>
      <c r="H21" s="312"/>
      <c r="I21" s="312"/>
      <c r="J21" s="312"/>
      <c r="K21" s="310"/>
    </row>
    <row r="22" s="1" customFormat="1" ht="15" customHeight="1">
      <c r="B22" s="313"/>
      <c r="C22" s="314"/>
      <c r="D22" s="314"/>
      <c r="E22" s="316" t="s">
        <v>520</v>
      </c>
      <c r="F22" s="312" t="s">
        <v>521</v>
      </c>
      <c r="G22" s="312"/>
      <c r="H22" s="312"/>
      <c r="I22" s="312"/>
      <c r="J22" s="312"/>
      <c r="K22" s="310"/>
    </row>
    <row r="23" s="1" customFormat="1" ht="15" customHeight="1">
      <c r="B23" s="313"/>
      <c r="C23" s="314"/>
      <c r="D23" s="314"/>
      <c r="E23" s="316" t="s">
        <v>579</v>
      </c>
      <c r="F23" s="312" t="s">
        <v>580</v>
      </c>
      <c r="G23" s="312"/>
      <c r="H23" s="312"/>
      <c r="I23" s="312"/>
      <c r="J23" s="312"/>
      <c r="K23" s="310"/>
    </row>
    <row r="24" s="1" customFormat="1" ht="12.75" customHeight="1">
      <c r="B24" s="313"/>
      <c r="C24" s="314"/>
      <c r="D24" s="314"/>
      <c r="E24" s="314"/>
      <c r="F24" s="314"/>
      <c r="G24" s="314"/>
      <c r="H24" s="314"/>
      <c r="I24" s="314"/>
      <c r="J24" s="314"/>
      <c r="K24" s="310"/>
    </row>
    <row r="25" s="1" customFormat="1" ht="15" customHeight="1">
      <c r="B25" s="313"/>
      <c r="C25" s="312" t="s">
        <v>581</v>
      </c>
      <c r="D25" s="312"/>
      <c r="E25" s="312"/>
      <c r="F25" s="312"/>
      <c r="G25" s="312"/>
      <c r="H25" s="312"/>
      <c r="I25" s="312"/>
      <c r="J25" s="312"/>
      <c r="K25" s="310"/>
    </row>
    <row r="26" s="1" customFormat="1" ht="15" customHeight="1">
      <c r="B26" s="313"/>
      <c r="C26" s="312" t="s">
        <v>582</v>
      </c>
      <c r="D26" s="312"/>
      <c r="E26" s="312"/>
      <c r="F26" s="312"/>
      <c r="G26" s="312"/>
      <c r="H26" s="312"/>
      <c r="I26" s="312"/>
      <c r="J26" s="312"/>
      <c r="K26" s="310"/>
    </row>
    <row r="27" s="1" customFormat="1" ht="15" customHeight="1">
      <c r="B27" s="313"/>
      <c r="C27" s="312"/>
      <c r="D27" s="312" t="s">
        <v>583</v>
      </c>
      <c r="E27" s="312"/>
      <c r="F27" s="312"/>
      <c r="G27" s="312"/>
      <c r="H27" s="312"/>
      <c r="I27" s="312"/>
      <c r="J27" s="312"/>
      <c r="K27" s="310"/>
    </row>
    <row r="28" s="1" customFormat="1" ht="15" customHeight="1">
      <c r="B28" s="313"/>
      <c r="C28" s="314"/>
      <c r="D28" s="312" t="s">
        <v>584</v>
      </c>
      <c r="E28" s="312"/>
      <c r="F28" s="312"/>
      <c r="G28" s="312"/>
      <c r="H28" s="312"/>
      <c r="I28" s="312"/>
      <c r="J28" s="312"/>
      <c r="K28" s="310"/>
    </row>
    <row r="29" s="1" customFormat="1" ht="12.75" customHeight="1">
      <c r="B29" s="313"/>
      <c r="C29" s="314"/>
      <c r="D29" s="314"/>
      <c r="E29" s="314"/>
      <c r="F29" s="314"/>
      <c r="G29" s="314"/>
      <c r="H29" s="314"/>
      <c r="I29" s="314"/>
      <c r="J29" s="314"/>
      <c r="K29" s="310"/>
    </row>
    <row r="30" s="1" customFormat="1" ht="15" customHeight="1">
      <c r="B30" s="313"/>
      <c r="C30" s="314"/>
      <c r="D30" s="312" t="s">
        <v>585</v>
      </c>
      <c r="E30" s="312"/>
      <c r="F30" s="312"/>
      <c r="G30" s="312"/>
      <c r="H30" s="312"/>
      <c r="I30" s="312"/>
      <c r="J30" s="312"/>
      <c r="K30" s="310"/>
    </row>
    <row r="31" s="1" customFormat="1" ht="15" customHeight="1">
      <c r="B31" s="313"/>
      <c r="C31" s="314"/>
      <c r="D31" s="312" t="s">
        <v>586</v>
      </c>
      <c r="E31" s="312"/>
      <c r="F31" s="312"/>
      <c r="G31" s="312"/>
      <c r="H31" s="312"/>
      <c r="I31" s="312"/>
      <c r="J31" s="312"/>
      <c r="K31" s="310"/>
    </row>
    <row r="32" s="1" customFormat="1" ht="12.75" customHeight="1">
      <c r="B32" s="313"/>
      <c r="C32" s="314"/>
      <c r="D32" s="314"/>
      <c r="E32" s="314"/>
      <c r="F32" s="314"/>
      <c r="G32" s="314"/>
      <c r="H32" s="314"/>
      <c r="I32" s="314"/>
      <c r="J32" s="314"/>
      <c r="K32" s="310"/>
    </row>
    <row r="33" s="1" customFormat="1" ht="15" customHeight="1">
      <c r="B33" s="313"/>
      <c r="C33" s="314"/>
      <c r="D33" s="312" t="s">
        <v>587</v>
      </c>
      <c r="E33" s="312"/>
      <c r="F33" s="312"/>
      <c r="G33" s="312"/>
      <c r="H33" s="312"/>
      <c r="I33" s="312"/>
      <c r="J33" s="312"/>
      <c r="K33" s="310"/>
    </row>
    <row r="34" s="1" customFormat="1" ht="15" customHeight="1">
      <c r="B34" s="313"/>
      <c r="C34" s="314"/>
      <c r="D34" s="312" t="s">
        <v>588</v>
      </c>
      <c r="E34" s="312"/>
      <c r="F34" s="312"/>
      <c r="G34" s="312"/>
      <c r="H34" s="312"/>
      <c r="I34" s="312"/>
      <c r="J34" s="312"/>
      <c r="K34" s="310"/>
    </row>
    <row r="35" s="1" customFormat="1" ht="15" customHeight="1">
      <c r="B35" s="313"/>
      <c r="C35" s="314"/>
      <c r="D35" s="312" t="s">
        <v>589</v>
      </c>
      <c r="E35" s="312"/>
      <c r="F35" s="312"/>
      <c r="G35" s="312"/>
      <c r="H35" s="312"/>
      <c r="I35" s="312"/>
      <c r="J35" s="312"/>
      <c r="K35" s="310"/>
    </row>
    <row r="36" s="1" customFormat="1" ht="15" customHeight="1">
      <c r="B36" s="313"/>
      <c r="C36" s="314"/>
      <c r="D36" s="312"/>
      <c r="E36" s="315" t="s">
        <v>109</v>
      </c>
      <c r="F36" s="312"/>
      <c r="G36" s="312" t="s">
        <v>590</v>
      </c>
      <c r="H36" s="312"/>
      <c r="I36" s="312"/>
      <c r="J36" s="312"/>
      <c r="K36" s="310"/>
    </row>
    <row r="37" s="1" customFormat="1" ht="30.75" customHeight="1">
      <c r="B37" s="313"/>
      <c r="C37" s="314"/>
      <c r="D37" s="312"/>
      <c r="E37" s="315" t="s">
        <v>591</v>
      </c>
      <c r="F37" s="312"/>
      <c r="G37" s="312" t="s">
        <v>592</v>
      </c>
      <c r="H37" s="312"/>
      <c r="I37" s="312"/>
      <c r="J37" s="312"/>
      <c r="K37" s="310"/>
    </row>
    <row r="38" s="1" customFormat="1" ht="15" customHeight="1">
      <c r="B38" s="313"/>
      <c r="C38" s="314"/>
      <c r="D38" s="312"/>
      <c r="E38" s="315" t="s">
        <v>55</v>
      </c>
      <c r="F38" s="312"/>
      <c r="G38" s="312" t="s">
        <v>593</v>
      </c>
      <c r="H38" s="312"/>
      <c r="I38" s="312"/>
      <c r="J38" s="312"/>
      <c r="K38" s="310"/>
    </row>
    <row r="39" s="1" customFormat="1" ht="15" customHeight="1">
      <c r="B39" s="313"/>
      <c r="C39" s="314"/>
      <c r="D39" s="312"/>
      <c r="E39" s="315" t="s">
        <v>56</v>
      </c>
      <c r="F39" s="312"/>
      <c r="G39" s="312" t="s">
        <v>594</v>
      </c>
      <c r="H39" s="312"/>
      <c r="I39" s="312"/>
      <c r="J39" s="312"/>
      <c r="K39" s="310"/>
    </row>
    <row r="40" s="1" customFormat="1" ht="15" customHeight="1">
      <c r="B40" s="313"/>
      <c r="C40" s="314"/>
      <c r="D40" s="312"/>
      <c r="E40" s="315" t="s">
        <v>110</v>
      </c>
      <c r="F40" s="312"/>
      <c r="G40" s="312" t="s">
        <v>595</v>
      </c>
      <c r="H40" s="312"/>
      <c r="I40" s="312"/>
      <c r="J40" s="312"/>
      <c r="K40" s="310"/>
    </row>
    <row r="41" s="1" customFormat="1" ht="15" customHeight="1">
      <c r="B41" s="313"/>
      <c r="C41" s="314"/>
      <c r="D41" s="312"/>
      <c r="E41" s="315" t="s">
        <v>111</v>
      </c>
      <c r="F41" s="312"/>
      <c r="G41" s="312" t="s">
        <v>596</v>
      </c>
      <c r="H41" s="312"/>
      <c r="I41" s="312"/>
      <c r="J41" s="312"/>
      <c r="K41" s="310"/>
    </row>
    <row r="42" s="1" customFormat="1" ht="15" customHeight="1">
      <c r="B42" s="313"/>
      <c r="C42" s="314"/>
      <c r="D42" s="312"/>
      <c r="E42" s="315" t="s">
        <v>597</v>
      </c>
      <c r="F42" s="312"/>
      <c r="G42" s="312" t="s">
        <v>598</v>
      </c>
      <c r="H42" s="312"/>
      <c r="I42" s="312"/>
      <c r="J42" s="312"/>
      <c r="K42" s="310"/>
    </row>
    <row r="43" s="1" customFormat="1" ht="15" customHeight="1">
      <c r="B43" s="313"/>
      <c r="C43" s="314"/>
      <c r="D43" s="312"/>
      <c r="E43" s="315"/>
      <c r="F43" s="312"/>
      <c r="G43" s="312" t="s">
        <v>599</v>
      </c>
      <c r="H43" s="312"/>
      <c r="I43" s="312"/>
      <c r="J43" s="312"/>
      <c r="K43" s="310"/>
    </row>
    <row r="44" s="1" customFormat="1" ht="15" customHeight="1">
      <c r="B44" s="313"/>
      <c r="C44" s="314"/>
      <c r="D44" s="312"/>
      <c r="E44" s="315" t="s">
        <v>600</v>
      </c>
      <c r="F44" s="312"/>
      <c r="G44" s="312" t="s">
        <v>601</v>
      </c>
      <c r="H44" s="312"/>
      <c r="I44" s="312"/>
      <c r="J44" s="312"/>
      <c r="K44" s="310"/>
    </row>
    <row r="45" s="1" customFormat="1" ht="15" customHeight="1">
      <c r="B45" s="313"/>
      <c r="C45" s="314"/>
      <c r="D45" s="312"/>
      <c r="E45" s="315" t="s">
        <v>113</v>
      </c>
      <c r="F45" s="312"/>
      <c r="G45" s="312" t="s">
        <v>602</v>
      </c>
      <c r="H45" s="312"/>
      <c r="I45" s="312"/>
      <c r="J45" s="312"/>
      <c r="K45" s="310"/>
    </row>
    <row r="46" s="1" customFormat="1" ht="12.75" customHeight="1">
      <c r="B46" s="313"/>
      <c r="C46" s="314"/>
      <c r="D46" s="312"/>
      <c r="E46" s="312"/>
      <c r="F46" s="312"/>
      <c r="G46" s="312"/>
      <c r="H46" s="312"/>
      <c r="I46" s="312"/>
      <c r="J46" s="312"/>
      <c r="K46" s="310"/>
    </row>
    <row r="47" s="1" customFormat="1" ht="15" customHeight="1">
      <c r="B47" s="313"/>
      <c r="C47" s="314"/>
      <c r="D47" s="312" t="s">
        <v>603</v>
      </c>
      <c r="E47" s="312"/>
      <c r="F47" s="312"/>
      <c r="G47" s="312"/>
      <c r="H47" s="312"/>
      <c r="I47" s="312"/>
      <c r="J47" s="312"/>
      <c r="K47" s="310"/>
    </row>
    <row r="48" s="1" customFormat="1" ht="15" customHeight="1">
      <c r="B48" s="313"/>
      <c r="C48" s="314"/>
      <c r="D48" s="314"/>
      <c r="E48" s="312" t="s">
        <v>604</v>
      </c>
      <c r="F48" s="312"/>
      <c r="G48" s="312"/>
      <c r="H48" s="312"/>
      <c r="I48" s="312"/>
      <c r="J48" s="312"/>
      <c r="K48" s="310"/>
    </row>
    <row r="49" s="1" customFormat="1" ht="15" customHeight="1">
      <c r="B49" s="313"/>
      <c r="C49" s="314"/>
      <c r="D49" s="314"/>
      <c r="E49" s="312" t="s">
        <v>605</v>
      </c>
      <c r="F49" s="312"/>
      <c r="G49" s="312"/>
      <c r="H49" s="312"/>
      <c r="I49" s="312"/>
      <c r="J49" s="312"/>
      <c r="K49" s="310"/>
    </row>
    <row r="50" s="1" customFormat="1" ht="15" customHeight="1">
      <c r="B50" s="313"/>
      <c r="C50" s="314"/>
      <c r="D50" s="314"/>
      <c r="E50" s="312" t="s">
        <v>606</v>
      </c>
      <c r="F50" s="312"/>
      <c r="G50" s="312"/>
      <c r="H50" s="312"/>
      <c r="I50" s="312"/>
      <c r="J50" s="312"/>
      <c r="K50" s="310"/>
    </row>
    <row r="51" s="1" customFormat="1" ht="15" customHeight="1">
      <c r="B51" s="313"/>
      <c r="C51" s="314"/>
      <c r="D51" s="312" t="s">
        <v>607</v>
      </c>
      <c r="E51" s="312"/>
      <c r="F51" s="312"/>
      <c r="G51" s="312"/>
      <c r="H51" s="312"/>
      <c r="I51" s="312"/>
      <c r="J51" s="312"/>
      <c r="K51" s="310"/>
    </row>
    <row r="52" s="1" customFormat="1" ht="25.5" customHeight="1">
      <c r="B52" s="308"/>
      <c r="C52" s="309" t="s">
        <v>608</v>
      </c>
      <c r="D52" s="309"/>
      <c r="E52" s="309"/>
      <c r="F52" s="309"/>
      <c r="G52" s="309"/>
      <c r="H52" s="309"/>
      <c r="I52" s="309"/>
      <c r="J52" s="309"/>
      <c r="K52" s="310"/>
    </row>
    <row r="53" s="1" customFormat="1" ht="5.25" customHeight="1">
      <c r="B53" s="308"/>
      <c r="C53" s="311"/>
      <c r="D53" s="311"/>
      <c r="E53" s="311"/>
      <c r="F53" s="311"/>
      <c r="G53" s="311"/>
      <c r="H53" s="311"/>
      <c r="I53" s="311"/>
      <c r="J53" s="311"/>
      <c r="K53" s="310"/>
    </row>
    <row r="54" s="1" customFormat="1" ht="15" customHeight="1">
      <c r="B54" s="308"/>
      <c r="C54" s="312" t="s">
        <v>609</v>
      </c>
      <c r="D54" s="312"/>
      <c r="E54" s="312"/>
      <c r="F54" s="312"/>
      <c r="G54" s="312"/>
      <c r="H54" s="312"/>
      <c r="I54" s="312"/>
      <c r="J54" s="312"/>
      <c r="K54" s="310"/>
    </row>
    <row r="55" s="1" customFormat="1" ht="15" customHeight="1">
      <c r="B55" s="308"/>
      <c r="C55" s="312" t="s">
        <v>610</v>
      </c>
      <c r="D55" s="312"/>
      <c r="E55" s="312"/>
      <c r="F55" s="312"/>
      <c r="G55" s="312"/>
      <c r="H55" s="312"/>
      <c r="I55" s="312"/>
      <c r="J55" s="312"/>
      <c r="K55" s="310"/>
    </row>
    <row r="56" s="1" customFormat="1" ht="12.75" customHeight="1">
      <c r="B56" s="308"/>
      <c r="C56" s="312"/>
      <c r="D56" s="312"/>
      <c r="E56" s="312"/>
      <c r="F56" s="312"/>
      <c r="G56" s="312"/>
      <c r="H56" s="312"/>
      <c r="I56" s="312"/>
      <c r="J56" s="312"/>
      <c r="K56" s="310"/>
    </row>
    <row r="57" s="1" customFormat="1" ht="15" customHeight="1">
      <c r="B57" s="308"/>
      <c r="C57" s="312" t="s">
        <v>611</v>
      </c>
      <c r="D57" s="312"/>
      <c r="E57" s="312"/>
      <c r="F57" s="312"/>
      <c r="G57" s="312"/>
      <c r="H57" s="312"/>
      <c r="I57" s="312"/>
      <c r="J57" s="312"/>
      <c r="K57" s="310"/>
    </row>
    <row r="58" s="1" customFormat="1" ht="15" customHeight="1">
      <c r="B58" s="308"/>
      <c r="C58" s="314"/>
      <c r="D58" s="312" t="s">
        <v>612</v>
      </c>
      <c r="E58" s="312"/>
      <c r="F58" s="312"/>
      <c r="G58" s="312"/>
      <c r="H58" s="312"/>
      <c r="I58" s="312"/>
      <c r="J58" s="312"/>
      <c r="K58" s="310"/>
    </row>
    <row r="59" s="1" customFormat="1" ht="15" customHeight="1">
      <c r="B59" s="308"/>
      <c r="C59" s="314"/>
      <c r="D59" s="312" t="s">
        <v>613</v>
      </c>
      <c r="E59" s="312"/>
      <c r="F59" s="312"/>
      <c r="G59" s="312"/>
      <c r="H59" s="312"/>
      <c r="I59" s="312"/>
      <c r="J59" s="312"/>
      <c r="K59" s="310"/>
    </row>
    <row r="60" s="1" customFormat="1" ht="15" customHeight="1">
      <c r="B60" s="308"/>
      <c r="C60" s="314"/>
      <c r="D60" s="312" t="s">
        <v>614</v>
      </c>
      <c r="E60" s="312"/>
      <c r="F60" s="312"/>
      <c r="G60" s="312"/>
      <c r="H60" s="312"/>
      <c r="I60" s="312"/>
      <c r="J60" s="312"/>
      <c r="K60" s="310"/>
    </row>
    <row r="61" s="1" customFormat="1" ht="15" customHeight="1">
      <c r="B61" s="308"/>
      <c r="C61" s="314"/>
      <c r="D61" s="312" t="s">
        <v>615</v>
      </c>
      <c r="E61" s="312"/>
      <c r="F61" s="312"/>
      <c r="G61" s="312"/>
      <c r="H61" s="312"/>
      <c r="I61" s="312"/>
      <c r="J61" s="312"/>
      <c r="K61" s="310"/>
    </row>
    <row r="62" s="1" customFormat="1" ht="15" customHeight="1">
      <c r="B62" s="308"/>
      <c r="C62" s="314"/>
      <c r="D62" s="317" t="s">
        <v>616</v>
      </c>
      <c r="E62" s="317"/>
      <c r="F62" s="317"/>
      <c r="G62" s="317"/>
      <c r="H62" s="317"/>
      <c r="I62" s="317"/>
      <c r="J62" s="317"/>
      <c r="K62" s="310"/>
    </row>
    <row r="63" s="1" customFormat="1" ht="15" customHeight="1">
      <c r="B63" s="308"/>
      <c r="C63" s="314"/>
      <c r="D63" s="312" t="s">
        <v>617</v>
      </c>
      <c r="E63" s="312"/>
      <c r="F63" s="312"/>
      <c r="G63" s="312"/>
      <c r="H63" s="312"/>
      <c r="I63" s="312"/>
      <c r="J63" s="312"/>
      <c r="K63" s="310"/>
    </row>
    <row r="64" s="1" customFormat="1" ht="12.75" customHeight="1">
      <c r="B64" s="308"/>
      <c r="C64" s="314"/>
      <c r="D64" s="314"/>
      <c r="E64" s="318"/>
      <c r="F64" s="314"/>
      <c r="G64" s="314"/>
      <c r="H64" s="314"/>
      <c r="I64" s="314"/>
      <c r="J64" s="314"/>
      <c r="K64" s="310"/>
    </row>
    <row r="65" s="1" customFormat="1" ht="15" customHeight="1">
      <c r="B65" s="308"/>
      <c r="C65" s="314"/>
      <c r="D65" s="312" t="s">
        <v>618</v>
      </c>
      <c r="E65" s="312"/>
      <c r="F65" s="312"/>
      <c r="G65" s="312"/>
      <c r="H65" s="312"/>
      <c r="I65" s="312"/>
      <c r="J65" s="312"/>
      <c r="K65" s="310"/>
    </row>
    <row r="66" s="1" customFormat="1" ht="15" customHeight="1">
      <c r="B66" s="308"/>
      <c r="C66" s="314"/>
      <c r="D66" s="317" t="s">
        <v>619</v>
      </c>
      <c r="E66" s="317"/>
      <c r="F66" s="317"/>
      <c r="G66" s="317"/>
      <c r="H66" s="317"/>
      <c r="I66" s="317"/>
      <c r="J66" s="317"/>
      <c r="K66" s="310"/>
    </row>
    <row r="67" s="1" customFormat="1" ht="15" customHeight="1">
      <c r="B67" s="308"/>
      <c r="C67" s="314"/>
      <c r="D67" s="312" t="s">
        <v>620</v>
      </c>
      <c r="E67" s="312"/>
      <c r="F67" s="312"/>
      <c r="G67" s="312"/>
      <c r="H67" s="312"/>
      <c r="I67" s="312"/>
      <c r="J67" s="312"/>
      <c r="K67" s="310"/>
    </row>
    <row r="68" s="1" customFormat="1" ht="15" customHeight="1">
      <c r="B68" s="308"/>
      <c r="C68" s="314"/>
      <c r="D68" s="312" t="s">
        <v>621</v>
      </c>
      <c r="E68" s="312"/>
      <c r="F68" s="312"/>
      <c r="G68" s="312"/>
      <c r="H68" s="312"/>
      <c r="I68" s="312"/>
      <c r="J68" s="312"/>
      <c r="K68" s="310"/>
    </row>
    <row r="69" s="1" customFormat="1" ht="15" customHeight="1">
      <c r="B69" s="308"/>
      <c r="C69" s="314"/>
      <c r="D69" s="312" t="s">
        <v>622</v>
      </c>
      <c r="E69" s="312"/>
      <c r="F69" s="312"/>
      <c r="G69" s="312"/>
      <c r="H69" s="312"/>
      <c r="I69" s="312"/>
      <c r="J69" s="312"/>
      <c r="K69" s="310"/>
    </row>
    <row r="70" s="1" customFormat="1" ht="15" customHeight="1">
      <c r="B70" s="308"/>
      <c r="C70" s="314"/>
      <c r="D70" s="312" t="s">
        <v>623</v>
      </c>
      <c r="E70" s="312"/>
      <c r="F70" s="312"/>
      <c r="G70" s="312"/>
      <c r="H70" s="312"/>
      <c r="I70" s="312"/>
      <c r="J70" s="312"/>
      <c r="K70" s="310"/>
    </row>
    <row r="71" s="1" customFormat="1" ht="12.75" customHeight="1">
      <c r="B71" s="319"/>
      <c r="C71" s="320"/>
      <c r="D71" s="320"/>
      <c r="E71" s="320"/>
      <c r="F71" s="320"/>
      <c r="G71" s="320"/>
      <c r="H71" s="320"/>
      <c r="I71" s="320"/>
      <c r="J71" s="320"/>
      <c r="K71" s="321"/>
    </row>
    <row r="72" s="1" customFormat="1" ht="18.75" customHeight="1">
      <c r="B72" s="322"/>
      <c r="C72" s="322"/>
      <c r="D72" s="322"/>
      <c r="E72" s="322"/>
      <c r="F72" s="322"/>
      <c r="G72" s="322"/>
      <c r="H72" s="322"/>
      <c r="I72" s="322"/>
      <c r="J72" s="322"/>
      <c r="K72" s="323"/>
    </row>
    <row r="73" s="1" customFormat="1" ht="18.75" customHeight="1">
      <c r="B73" s="323"/>
      <c r="C73" s="323"/>
      <c r="D73" s="323"/>
      <c r="E73" s="323"/>
      <c r="F73" s="323"/>
      <c r="G73" s="323"/>
      <c r="H73" s="323"/>
      <c r="I73" s="323"/>
      <c r="J73" s="323"/>
      <c r="K73" s="323"/>
    </row>
    <row r="74" s="1" customFormat="1" ht="7.5" customHeight="1">
      <c r="B74" s="324"/>
      <c r="C74" s="325"/>
      <c r="D74" s="325"/>
      <c r="E74" s="325"/>
      <c r="F74" s="325"/>
      <c r="G74" s="325"/>
      <c r="H74" s="325"/>
      <c r="I74" s="325"/>
      <c r="J74" s="325"/>
      <c r="K74" s="326"/>
    </row>
    <row r="75" s="1" customFormat="1" ht="45" customHeight="1">
      <c r="B75" s="327"/>
      <c r="C75" s="328" t="s">
        <v>624</v>
      </c>
      <c r="D75" s="328"/>
      <c r="E75" s="328"/>
      <c r="F75" s="328"/>
      <c r="G75" s="328"/>
      <c r="H75" s="328"/>
      <c r="I75" s="328"/>
      <c r="J75" s="328"/>
      <c r="K75" s="329"/>
    </row>
    <row r="76" s="1" customFormat="1" ht="17.25" customHeight="1">
      <c r="B76" s="327"/>
      <c r="C76" s="330" t="s">
        <v>625</v>
      </c>
      <c r="D76" s="330"/>
      <c r="E76" s="330"/>
      <c r="F76" s="330" t="s">
        <v>626</v>
      </c>
      <c r="G76" s="331"/>
      <c r="H76" s="330" t="s">
        <v>56</v>
      </c>
      <c r="I76" s="330" t="s">
        <v>59</v>
      </c>
      <c r="J76" s="330" t="s">
        <v>627</v>
      </c>
      <c r="K76" s="329"/>
    </row>
    <row r="77" s="1" customFormat="1" ht="17.25" customHeight="1">
      <c r="B77" s="327"/>
      <c r="C77" s="332" t="s">
        <v>628</v>
      </c>
      <c r="D77" s="332"/>
      <c r="E77" s="332"/>
      <c r="F77" s="333" t="s">
        <v>629</v>
      </c>
      <c r="G77" s="334"/>
      <c r="H77" s="332"/>
      <c r="I77" s="332"/>
      <c r="J77" s="332" t="s">
        <v>630</v>
      </c>
      <c r="K77" s="329"/>
    </row>
    <row r="78" s="1" customFormat="1" ht="5.25" customHeight="1">
      <c r="B78" s="327"/>
      <c r="C78" s="335"/>
      <c r="D78" s="335"/>
      <c r="E78" s="335"/>
      <c r="F78" s="335"/>
      <c r="G78" s="336"/>
      <c r="H78" s="335"/>
      <c r="I78" s="335"/>
      <c r="J78" s="335"/>
      <c r="K78" s="329"/>
    </row>
    <row r="79" s="1" customFormat="1" ht="15" customHeight="1">
      <c r="B79" s="327"/>
      <c r="C79" s="315" t="s">
        <v>55</v>
      </c>
      <c r="D79" s="335"/>
      <c r="E79" s="335"/>
      <c r="F79" s="337" t="s">
        <v>631</v>
      </c>
      <c r="G79" s="336"/>
      <c r="H79" s="315" t="s">
        <v>632</v>
      </c>
      <c r="I79" s="315" t="s">
        <v>633</v>
      </c>
      <c r="J79" s="315">
        <v>20</v>
      </c>
      <c r="K79" s="329"/>
    </row>
    <row r="80" s="1" customFormat="1" ht="15" customHeight="1">
      <c r="B80" s="327"/>
      <c r="C80" s="315" t="s">
        <v>634</v>
      </c>
      <c r="D80" s="315"/>
      <c r="E80" s="315"/>
      <c r="F80" s="337" t="s">
        <v>631</v>
      </c>
      <c r="G80" s="336"/>
      <c r="H80" s="315" t="s">
        <v>635</v>
      </c>
      <c r="I80" s="315" t="s">
        <v>633</v>
      </c>
      <c r="J80" s="315">
        <v>120</v>
      </c>
      <c r="K80" s="329"/>
    </row>
    <row r="81" s="1" customFormat="1" ht="15" customHeight="1">
      <c r="B81" s="338"/>
      <c r="C81" s="315" t="s">
        <v>636</v>
      </c>
      <c r="D81" s="315"/>
      <c r="E81" s="315"/>
      <c r="F81" s="337" t="s">
        <v>637</v>
      </c>
      <c r="G81" s="336"/>
      <c r="H81" s="315" t="s">
        <v>638</v>
      </c>
      <c r="I81" s="315" t="s">
        <v>633</v>
      </c>
      <c r="J81" s="315">
        <v>50</v>
      </c>
      <c r="K81" s="329"/>
    </row>
    <row r="82" s="1" customFormat="1" ht="15" customHeight="1">
      <c r="B82" s="338"/>
      <c r="C82" s="315" t="s">
        <v>639</v>
      </c>
      <c r="D82" s="315"/>
      <c r="E82" s="315"/>
      <c r="F82" s="337" t="s">
        <v>631</v>
      </c>
      <c r="G82" s="336"/>
      <c r="H82" s="315" t="s">
        <v>640</v>
      </c>
      <c r="I82" s="315" t="s">
        <v>641</v>
      </c>
      <c r="J82" s="315"/>
      <c r="K82" s="329"/>
    </row>
    <row r="83" s="1" customFormat="1" ht="15" customHeight="1">
      <c r="B83" s="338"/>
      <c r="C83" s="339" t="s">
        <v>642</v>
      </c>
      <c r="D83" s="339"/>
      <c r="E83" s="339"/>
      <c r="F83" s="340" t="s">
        <v>637</v>
      </c>
      <c r="G83" s="339"/>
      <c r="H83" s="339" t="s">
        <v>643</v>
      </c>
      <c r="I83" s="339" t="s">
        <v>633</v>
      </c>
      <c r="J83" s="339">
        <v>15</v>
      </c>
      <c r="K83" s="329"/>
    </row>
    <row r="84" s="1" customFormat="1" ht="15" customHeight="1">
      <c r="B84" s="338"/>
      <c r="C84" s="339" t="s">
        <v>644</v>
      </c>
      <c r="D84" s="339"/>
      <c r="E84" s="339"/>
      <c r="F84" s="340" t="s">
        <v>637</v>
      </c>
      <c r="G84" s="339"/>
      <c r="H84" s="339" t="s">
        <v>645</v>
      </c>
      <c r="I84" s="339" t="s">
        <v>633</v>
      </c>
      <c r="J84" s="339">
        <v>15</v>
      </c>
      <c r="K84" s="329"/>
    </row>
    <row r="85" s="1" customFormat="1" ht="15" customHeight="1">
      <c r="B85" s="338"/>
      <c r="C85" s="339" t="s">
        <v>646</v>
      </c>
      <c r="D85" s="339"/>
      <c r="E85" s="339"/>
      <c r="F85" s="340" t="s">
        <v>637</v>
      </c>
      <c r="G85" s="339"/>
      <c r="H85" s="339" t="s">
        <v>647</v>
      </c>
      <c r="I85" s="339" t="s">
        <v>633</v>
      </c>
      <c r="J85" s="339">
        <v>20</v>
      </c>
      <c r="K85" s="329"/>
    </row>
    <row r="86" s="1" customFormat="1" ht="15" customHeight="1">
      <c r="B86" s="338"/>
      <c r="C86" s="339" t="s">
        <v>648</v>
      </c>
      <c r="D86" s="339"/>
      <c r="E86" s="339"/>
      <c r="F86" s="340" t="s">
        <v>637</v>
      </c>
      <c r="G86" s="339"/>
      <c r="H86" s="339" t="s">
        <v>649</v>
      </c>
      <c r="I86" s="339" t="s">
        <v>633</v>
      </c>
      <c r="J86" s="339">
        <v>20</v>
      </c>
      <c r="K86" s="329"/>
    </row>
    <row r="87" s="1" customFormat="1" ht="15" customHeight="1">
      <c r="B87" s="338"/>
      <c r="C87" s="315" t="s">
        <v>650</v>
      </c>
      <c r="D87" s="315"/>
      <c r="E87" s="315"/>
      <c r="F87" s="337" t="s">
        <v>637</v>
      </c>
      <c r="G87" s="336"/>
      <c r="H87" s="315" t="s">
        <v>651</v>
      </c>
      <c r="I87" s="315" t="s">
        <v>633</v>
      </c>
      <c r="J87" s="315">
        <v>50</v>
      </c>
      <c r="K87" s="329"/>
    </row>
    <row r="88" s="1" customFormat="1" ht="15" customHeight="1">
      <c r="B88" s="338"/>
      <c r="C88" s="315" t="s">
        <v>652</v>
      </c>
      <c r="D88" s="315"/>
      <c r="E88" s="315"/>
      <c r="F88" s="337" t="s">
        <v>637</v>
      </c>
      <c r="G88" s="336"/>
      <c r="H88" s="315" t="s">
        <v>653</v>
      </c>
      <c r="I88" s="315" t="s">
        <v>633</v>
      </c>
      <c r="J88" s="315">
        <v>20</v>
      </c>
      <c r="K88" s="329"/>
    </row>
    <row r="89" s="1" customFormat="1" ht="15" customHeight="1">
      <c r="B89" s="338"/>
      <c r="C89" s="315" t="s">
        <v>654</v>
      </c>
      <c r="D89" s="315"/>
      <c r="E89" s="315"/>
      <c r="F89" s="337" t="s">
        <v>637</v>
      </c>
      <c r="G89" s="336"/>
      <c r="H89" s="315" t="s">
        <v>655</v>
      </c>
      <c r="I89" s="315" t="s">
        <v>633</v>
      </c>
      <c r="J89" s="315">
        <v>20</v>
      </c>
      <c r="K89" s="329"/>
    </row>
    <row r="90" s="1" customFormat="1" ht="15" customHeight="1">
      <c r="B90" s="338"/>
      <c r="C90" s="315" t="s">
        <v>656</v>
      </c>
      <c r="D90" s="315"/>
      <c r="E90" s="315"/>
      <c r="F90" s="337" t="s">
        <v>637</v>
      </c>
      <c r="G90" s="336"/>
      <c r="H90" s="315" t="s">
        <v>657</v>
      </c>
      <c r="I90" s="315" t="s">
        <v>633</v>
      </c>
      <c r="J90" s="315">
        <v>50</v>
      </c>
      <c r="K90" s="329"/>
    </row>
    <row r="91" s="1" customFormat="1" ht="15" customHeight="1">
      <c r="B91" s="338"/>
      <c r="C91" s="315" t="s">
        <v>658</v>
      </c>
      <c r="D91" s="315"/>
      <c r="E91" s="315"/>
      <c r="F91" s="337" t="s">
        <v>637</v>
      </c>
      <c r="G91" s="336"/>
      <c r="H91" s="315" t="s">
        <v>658</v>
      </c>
      <c r="I91" s="315" t="s">
        <v>633</v>
      </c>
      <c r="J91" s="315">
        <v>50</v>
      </c>
      <c r="K91" s="329"/>
    </row>
    <row r="92" s="1" customFormat="1" ht="15" customHeight="1">
      <c r="B92" s="338"/>
      <c r="C92" s="315" t="s">
        <v>659</v>
      </c>
      <c r="D92" s="315"/>
      <c r="E92" s="315"/>
      <c r="F92" s="337" t="s">
        <v>637</v>
      </c>
      <c r="G92" s="336"/>
      <c r="H92" s="315" t="s">
        <v>660</v>
      </c>
      <c r="I92" s="315" t="s">
        <v>633</v>
      </c>
      <c r="J92" s="315">
        <v>255</v>
      </c>
      <c r="K92" s="329"/>
    </row>
    <row r="93" s="1" customFormat="1" ht="15" customHeight="1">
      <c r="B93" s="338"/>
      <c r="C93" s="315" t="s">
        <v>661</v>
      </c>
      <c r="D93" s="315"/>
      <c r="E93" s="315"/>
      <c r="F93" s="337" t="s">
        <v>631</v>
      </c>
      <c r="G93" s="336"/>
      <c r="H93" s="315" t="s">
        <v>662</v>
      </c>
      <c r="I93" s="315" t="s">
        <v>663</v>
      </c>
      <c r="J93" s="315"/>
      <c r="K93" s="329"/>
    </row>
    <row r="94" s="1" customFormat="1" ht="15" customHeight="1">
      <c r="B94" s="338"/>
      <c r="C94" s="315" t="s">
        <v>664</v>
      </c>
      <c r="D94" s="315"/>
      <c r="E94" s="315"/>
      <c r="F94" s="337" t="s">
        <v>631</v>
      </c>
      <c r="G94" s="336"/>
      <c r="H94" s="315" t="s">
        <v>665</v>
      </c>
      <c r="I94" s="315" t="s">
        <v>666</v>
      </c>
      <c r="J94" s="315"/>
      <c r="K94" s="329"/>
    </row>
    <row r="95" s="1" customFormat="1" ht="15" customHeight="1">
      <c r="B95" s="338"/>
      <c r="C95" s="315" t="s">
        <v>667</v>
      </c>
      <c r="D95" s="315"/>
      <c r="E95" s="315"/>
      <c r="F95" s="337" t="s">
        <v>631</v>
      </c>
      <c r="G95" s="336"/>
      <c r="H95" s="315" t="s">
        <v>667</v>
      </c>
      <c r="I95" s="315" t="s">
        <v>666</v>
      </c>
      <c r="J95" s="315"/>
      <c r="K95" s="329"/>
    </row>
    <row r="96" s="1" customFormat="1" ht="15" customHeight="1">
      <c r="B96" s="338"/>
      <c r="C96" s="315" t="s">
        <v>40</v>
      </c>
      <c r="D96" s="315"/>
      <c r="E96" s="315"/>
      <c r="F96" s="337" t="s">
        <v>631</v>
      </c>
      <c r="G96" s="336"/>
      <c r="H96" s="315" t="s">
        <v>668</v>
      </c>
      <c r="I96" s="315" t="s">
        <v>666</v>
      </c>
      <c r="J96" s="315"/>
      <c r="K96" s="329"/>
    </row>
    <row r="97" s="1" customFormat="1" ht="15" customHeight="1">
      <c r="B97" s="338"/>
      <c r="C97" s="315" t="s">
        <v>50</v>
      </c>
      <c r="D97" s="315"/>
      <c r="E97" s="315"/>
      <c r="F97" s="337" t="s">
        <v>631</v>
      </c>
      <c r="G97" s="336"/>
      <c r="H97" s="315" t="s">
        <v>669</v>
      </c>
      <c r="I97" s="315" t="s">
        <v>666</v>
      </c>
      <c r="J97" s="315"/>
      <c r="K97" s="329"/>
    </row>
    <row r="98" s="1" customFormat="1" ht="15" customHeight="1">
      <c r="B98" s="341"/>
      <c r="C98" s="342"/>
      <c r="D98" s="342"/>
      <c r="E98" s="342"/>
      <c r="F98" s="342"/>
      <c r="G98" s="342"/>
      <c r="H98" s="342"/>
      <c r="I98" s="342"/>
      <c r="J98" s="342"/>
      <c r="K98" s="343"/>
    </row>
    <row r="99" s="1" customFormat="1" ht="18.75" customHeight="1">
      <c r="B99" s="344"/>
      <c r="C99" s="345"/>
      <c r="D99" s="345"/>
      <c r="E99" s="345"/>
      <c r="F99" s="345"/>
      <c r="G99" s="345"/>
      <c r="H99" s="345"/>
      <c r="I99" s="345"/>
      <c r="J99" s="345"/>
      <c r="K99" s="344"/>
    </row>
    <row r="100" s="1" customFormat="1" ht="18.75" customHeight="1">
      <c r="B100" s="323"/>
      <c r="C100" s="323"/>
      <c r="D100" s="323"/>
      <c r="E100" s="323"/>
      <c r="F100" s="323"/>
      <c r="G100" s="323"/>
      <c r="H100" s="323"/>
      <c r="I100" s="323"/>
      <c r="J100" s="323"/>
      <c r="K100" s="323"/>
    </row>
    <row r="101" s="1" customFormat="1" ht="7.5" customHeight="1">
      <c r="B101" s="324"/>
      <c r="C101" s="325"/>
      <c r="D101" s="325"/>
      <c r="E101" s="325"/>
      <c r="F101" s="325"/>
      <c r="G101" s="325"/>
      <c r="H101" s="325"/>
      <c r="I101" s="325"/>
      <c r="J101" s="325"/>
      <c r="K101" s="326"/>
    </row>
    <row r="102" s="1" customFormat="1" ht="45" customHeight="1">
      <c r="B102" s="327"/>
      <c r="C102" s="328" t="s">
        <v>670</v>
      </c>
      <c r="D102" s="328"/>
      <c r="E102" s="328"/>
      <c r="F102" s="328"/>
      <c r="G102" s="328"/>
      <c r="H102" s="328"/>
      <c r="I102" s="328"/>
      <c r="J102" s="328"/>
      <c r="K102" s="329"/>
    </row>
    <row r="103" s="1" customFormat="1" ht="17.25" customHeight="1">
      <c r="B103" s="327"/>
      <c r="C103" s="330" t="s">
        <v>625</v>
      </c>
      <c r="D103" s="330"/>
      <c r="E103" s="330"/>
      <c r="F103" s="330" t="s">
        <v>626</v>
      </c>
      <c r="G103" s="331"/>
      <c r="H103" s="330" t="s">
        <v>56</v>
      </c>
      <c r="I103" s="330" t="s">
        <v>59</v>
      </c>
      <c r="J103" s="330" t="s">
        <v>627</v>
      </c>
      <c r="K103" s="329"/>
    </row>
    <row r="104" s="1" customFormat="1" ht="17.25" customHeight="1">
      <c r="B104" s="327"/>
      <c r="C104" s="332" t="s">
        <v>628</v>
      </c>
      <c r="D104" s="332"/>
      <c r="E104" s="332"/>
      <c r="F104" s="333" t="s">
        <v>629</v>
      </c>
      <c r="G104" s="334"/>
      <c r="H104" s="332"/>
      <c r="I104" s="332"/>
      <c r="J104" s="332" t="s">
        <v>630</v>
      </c>
      <c r="K104" s="329"/>
    </row>
    <row r="105" s="1" customFormat="1" ht="5.25" customHeight="1">
      <c r="B105" s="327"/>
      <c r="C105" s="330"/>
      <c r="D105" s="330"/>
      <c r="E105" s="330"/>
      <c r="F105" s="330"/>
      <c r="G105" s="346"/>
      <c r="H105" s="330"/>
      <c r="I105" s="330"/>
      <c r="J105" s="330"/>
      <c r="K105" s="329"/>
    </row>
    <row r="106" s="1" customFormat="1" ht="15" customHeight="1">
      <c r="B106" s="327"/>
      <c r="C106" s="315" t="s">
        <v>55</v>
      </c>
      <c r="D106" s="335"/>
      <c r="E106" s="335"/>
      <c r="F106" s="337" t="s">
        <v>631</v>
      </c>
      <c r="G106" s="346"/>
      <c r="H106" s="315" t="s">
        <v>671</v>
      </c>
      <c r="I106" s="315" t="s">
        <v>633</v>
      </c>
      <c r="J106" s="315">
        <v>20</v>
      </c>
      <c r="K106" s="329"/>
    </row>
    <row r="107" s="1" customFormat="1" ht="15" customHeight="1">
      <c r="B107" s="327"/>
      <c r="C107" s="315" t="s">
        <v>634</v>
      </c>
      <c r="D107" s="315"/>
      <c r="E107" s="315"/>
      <c r="F107" s="337" t="s">
        <v>631</v>
      </c>
      <c r="G107" s="315"/>
      <c r="H107" s="315" t="s">
        <v>671</v>
      </c>
      <c r="I107" s="315" t="s">
        <v>633</v>
      </c>
      <c r="J107" s="315">
        <v>120</v>
      </c>
      <c r="K107" s="329"/>
    </row>
    <row r="108" s="1" customFormat="1" ht="15" customHeight="1">
      <c r="B108" s="338"/>
      <c r="C108" s="315" t="s">
        <v>636</v>
      </c>
      <c r="D108" s="315"/>
      <c r="E108" s="315"/>
      <c r="F108" s="337" t="s">
        <v>637</v>
      </c>
      <c r="G108" s="315"/>
      <c r="H108" s="315" t="s">
        <v>671</v>
      </c>
      <c r="I108" s="315" t="s">
        <v>633</v>
      </c>
      <c r="J108" s="315">
        <v>50</v>
      </c>
      <c r="K108" s="329"/>
    </row>
    <row r="109" s="1" customFormat="1" ht="15" customHeight="1">
      <c r="B109" s="338"/>
      <c r="C109" s="315" t="s">
        <v>639</v>
      </c>
      <c r="D109" s="315"/>
      <c r="E109" s="315"/>
      <c r="F109" s="337" t="s">
        <v>631</v>
      </c>
      <c r="G109" s="315"/>
      <c r="H109" s="315" t="s">
        <v>671</v>
      </c>
      <c r="I109" s="315" t="s">
        <v>641</v>
      </c>
      <c r="J109" s="315"/>
      <c r="K109" s="329"/>
    </row>
    <row r="110" s="1" customFormat="1" ht="15" customHeight="1">
      <c r="B110" s="338"/>
      <c r="C110" s="315" t="s">
        <v>650</v>
      </c>
      <c r="D110" s="315"/>
      <c r="E110" s="315"/>
      <c r="F110" s="337" t="s">
        <v>637</v>
      </c>
      <c r="G110" s="315"/>
      <c r="H110" s="315" t="s">
        <v>671</v>
      </c>
      <c r="I110" s="315" t="s">
        <v>633</v>
      </c>
      <c r="J110" s="315">
        <v>50</v>
      </c>
      <c r="K110" s="329"/>
    </row>
    <row r="111" s="1" customFormat="1" ht="15" customHeight="1">
      <c r="B111" s="338"/>
      <c r="C111" s="315" t="s">
        <v>658</v>
      </c>
      <c r="D111" s="315"/>
      <c r="E111" s="315"/>
      <c r="F111" s="337" t="s">
        <v>637</v>
      </c>
      <c r="G111" s="315"/>
      <c r="H111" s="315" t="s">
        <v>671</v>
      </c>
      <c r="I111" s="315" t="s">
        <v>633</v>
      </c>
      <c r="J111" s="315">
        <v>50</v>
      </c>
      <c r="K111" s="329"/>
    </row>
    <row r="112" s="1" customFormat="1" ht="15" customHeight="1">
      <c r="B112" s="338"/>
      <c r="C112" s="315" t="s">
        <v>656</v>
      </c>
      <c r="D112" s="315"/>
      <c r="E112" s="315"/>
      <c r="F112" s="337" t="s">
        <v>637</v>
      </c>
      <c r="G112" s="315"/>
      <c r="H112" s="315" t="s">
        <v>671</v>
      </c>
      <c r="I112" s="315" t="s">
        <v>633</v>
      </c>
      <c r="J112" s="315">
        <v>50</v>
      </c>
      <c r="K112" s="329"/>
    </row>
    <row r="113" s="1" customFormat="1" ht="15" customHeight="1">
      <c r="B113" s="338"/>
      <c r="C113" s="315" t="s">
        <v>55</v>
      </c>
      <c r="D113" s="315"/>
      <c r="E113" s="315"/>
      <c r="F113" s="337" t="s">
        <v>631</v>
      </c>
      <c r="G113" s="315"/>
      <c r="H113" s="315" t="s">
        <v>672</v>
      </c>
      <c r="I113" s="315" t="s">
        <v>633</v>
      </c>
      <c r="J113" s="315">
        <v>20</v>
      </c>
      <c r="K113" s="329"/>
    </row>
    <row r="114" s="1" customFormat="1" ht="15" customHeight="1">
      <c r="B114" s="338"/>
      <c r="C114" s="315" t="s">
        <v>673</v>
      </c>
      <c r="D114" s="315"/>
      <c r="E114" s="315"/>
      <c r="F114" s="337" t="s">
        <v>631</v>
      </c>
      <c r="G114" s="315"/>
      <c r="H114" s="315" t="s">
        <v>674</v>
      </c>
      <c r="I114" s="315" t="s">
        <v>633</v>
      </c>
      <c r="J114" s="315">
        <v>120</v>
      </c>
      <c r="K114" s="329"/>
    </row>
    <row r="115" s="1" customFormat="1" ht="15" customHeight="1">
      <c r="B115" s="338"/>
      <c r="C115" s="315" t="s">
        <v>40</v>
      </c>
      <c r="D115" s="315"/>
      <c r="E115" s="315"/>
      <c r="F115" s="337" t="s">
        <v>631</v>
      </c>
      <c r="G115" s="315"/>
      <c r="H115" s="315" t="s">
        <v>675</v>
      </c>
      <c r="I115" s="315" t="s">
        <v>666</v>
      </c>
      <c r="J115" s="315"/>
      <c r="K115" s="329"/>
    </row>
    <row r="116" s="1" customFormat="1" ht="15" customHeight="1">
      <c r="B116" s="338"/>
      <c r="C116" s="315" t="s">
        <v>50</v>
      </c>
      <c r="D116" s="315"/>
      <c r="E116" s="315"/>
      <c r="F116" s="337" t="s">
        <v>631</v>
      </c>
      <c r="G116" s="315"/>
      <c r="H116" s="315" t="s">
        <v>676</v>
      </c>
      <c r="I116" s="315" t="s">
        <v>666</v>
      </c>
      <c r="J116" s="315"/>
      <c r="K116" s="329"/>
    </row>
    <row r="117" s="1" customFormat="1" ht="15" customHeight="1">
      <c r="B117" s="338"/>
      <c r="C117" s="315" t="s">
        <v>59</v>
      </c>
      <c r="D117" s="315"/>
      <c r="E117" s="315"/>
      <c r="F117" s="337" t="s">
        <v>631</v>
      </c>
      <c r="G117" s="315"/>
      <c r="H117" s="315" t="s">
        <v>677</v>
      </c>
      <c r="I117" s="315" t="s">
        <v>678</v>
      </c>
      <c r="J117" s="315"/>
      <c r="K117" s="329"/>
    </row>
    <row r="118" s="1" customFormat="1" ht="15" customHeight="1">
      <c r="B118" s="341"/>
      <c r="C118" s="347"/>
      <c r="D118" s="347"/>
      <c r="E118" s="347"/>
      <c r="F118" s="347"/>
      <c r="G118" s="347"/>
      <c r="H118" s="347"/>
      <c r="I118" s="347"/>
      <c r="J118" s="347"/>
      <c r="K118" s="343"/>
    </row>
    <row r="119" s="1" customFormat="1" ht="18.75" customHeight="1">
      <c r="B119" s="348"/>
      <c r="C119" s="312"/>
      <c r="D119" s="312"/>
      <c r="E119" s="312"/>
      <c r="F119" s="349"/>
      <c r="G119" s="312"/>
      <c r="H119" s="312"/>
      <c r="I119" s="312"/>
      <c r="J119" s="312"/>
      <c r="K119" s="348"/>
    </row>
    <row r="120" s="1" customFormat="1" ht="18.75" customHeight="1">
      <c r="B120" s="323"/>
      <c r="C120" s="323"/>
      <c r="D120" s="323"/>
      <c r="E120" s="323"/>
      <c r="F120" s="323"/>
      <c r="G120" s="323"/>
      <c r="H120" s="323"/>
      <c r="I120" s="323"/>
      <c r="J120" s="323"/>
      <c r="K120" s="323"/>
    </row>
    <row r="121" s="1" customFormat="1" ht="7.5" customHeight="1">
      <c r="B121" s="350"/>
      <c r="C121" s="351"/>
      <c r="D121" s="351"/>
      <c r="E121" s="351"/>
      <c r="F121" s="351"/>
      <c r="G121" s="351"/>
      <c r="H121" s="351"/>
      <c r="I121" s="351"/>
      <c r="J121" s="351"/>
      <c r="K121" s="352"/>
    </row>
    <row r="122" s="1" customFormat="1" ht="45" customHeight="1">
      <c r="B122" s="353"/>
      <c r="C122" s="306" t="s">
        <v>679</v>
      </c>
      <c r="D122" s="306"/>
      <c r="E122" s="306"/>
      <c r="F122" s="306"/>
      <c r="G122" s="306"/>
      <c r="H122" s="306"/>
      <c r="I122" s="306"/>
      <c r="J122" s="306"/>
      <c r="K122" s="354"/>
    </row>
    <row r="123" s="1" customFormat="1" ht="17.25" customHeight="1">
      <c r="B123" s="355"/>
      <c r="C123" s="330" t="s">
        <v>625</v>
      </c>
      <c r="D123" s="330"/>
      <c r="E123" s="330"/>
      <c r="F123" s="330" t="s">
        <v>626</v>
      </c>
      <c r="G123" s="331"/>
      <c r="H123" s="330" t="s">
        <v>56</v>
      </c>
      <c r="I123" s="330" t="s">
        <v>59</v>
      </c>
      <c r="J123" s="330" t="s">
        <v>627</v>
      </c>
      <c r="K123" s="356"/>
    </row>
    <row r="124" s="1" customFormat="1" ht="17.25" customHeight="1">
      <c r="B124" s="355"/>
      <c r="C124" s="332" t="s">
        <v>628</v>
      </c>
      <c r="D124" s="332"/>
      <c r="E124" s="332"/>
      <c r="F124" s="333" t="s">
        <v>629</v>
      </c>
      <c r="G124" s="334"/>
      <c r="H124" s="332"/>
      <c r="I124" s="332"/>
      <c r="J124" s="332" t="s">
        <v>630</v>
      </c>
      <c r="K124" s="356"/>
    </row>
    <row r="125" s="1" customFormat="1" ht="5.25" customHeight="1">
      <c r="B125" s="357"/>
      <c r="C125" s="335"/>
      <c r="D125" s="335"/>
      <c r="E125" s="335"/>
      <c r="F125" s="335"/>
      <c r="G125" s="315"/>
      <c r="H125" s="335"/>
      <c r="I125" s="335"/>
      <c r="J125" s="335"/>
      <c r="K125" s="358"/>
    </row>
    <row r="126" s="1" customFormat="1" ht="15" customHeight="1">
      <c r="B126" s="357"/>
      <c r="C126" s="315" t="s">
        <v>634</v>
      </c>
      <c r="D126" s="335"/>
      <c r="E126" s="335"/>
      <c r="F126" s="337" t="s">
        <v>631</v>
      </c>
      <c r="G126" s="315"/>
      <c r="H126" s="315" t="s">
        <v>671</v>
      </c>
      <c r="I126" s="315" t="s">
        <v>633</v>
      </c>
      <c r="J126" s="315">
        <v>120</v>
      </c>
      <c r="K126" s="359"/>
    </row>
    <row r="127" s="1" customFormat="1" ht="15" customHeight="1">
      <c r="B127" s="357"/>
      <c r="C127" s="315" t="s">
        <v>680</v>
      </c>
      <c r="D127" s="315"/>
      <c r="E127" s="315"/>
      <c r="F127" s="337" t="s">
        <v>631</v>
      </c>
      <c r="G127" s="315"/>
      <c r="H127" s="315" t="s">
        <v>681</v>
      </c>
      <c r="I127" s="315" t="s">
        <v>633</v>
      </c>
      <c r="J127" s="315" t="s">
        <v>682</v>
      </c>
      <c r="K127" s="359"/>
    </row>
    <row r="128" s="1" customFormat="1" ht="15" customHeight="1">
      <c r="B128" s="357"/>
      <c r="C128" s="315" t="s">
        <v>579</v>
      </c>
      <c r="D128" s="315"/>
      <c r="E128" s="315"/>
      <c r="F128" s="337" t="s">
        <v>631</v>
      </c>
      <c r="G128" s="315"/>
      <c r="H128" s="315" t="s">
        <v>683</v>
      </c>
      <c r="I128" s="315" t="s">
        <v>633</v>
      </c>
      <c r="J128" s="315" t="s">
        <v>682</v>
      </c>
      <c r="K128" s="359"/>
    </row>
    <row r="129" s="1" customFormat="1" ht="15" customHeight="1">
      <c r="B129" s="357"/>
      <c r="C129" s="315" t="s">
        <v>642</v>
      </c>
      <c r="D129" s="315"/>
      <c r="E129" s="315"/>
      <c r="F129" s="337" t="s">
        <v>637</v>
      </c>
      <c r="G129" s="315"/>
      <c r="H129" s="315" t="s">
        <v>643</v>
      </c>
      <c r="I129" s="315" t="s">
        <v>633</v>
      </c>
      <c r="J129" s="315">
        <v>15</v>
      </c>
      <c r="K129" s="359"/>
    </row>
    <row r="130" s="1" customFormat="1" ht="15" customHeight="1">
      <c r="B130" s="357"/>
      <c r="C130" s="339" t="s">
        <v>644</v>
      </c>
      <c r="D130" s="339"/>
      <c r="E130" s="339"/>
      <c r="F130" s="340" t="s">
        <v>637</v>
      </c>
      <c r="G130" s="339"/>
      <c r="H130" s="339" t="s">
        <v>645</v>
      </c>
      <c r="I130" s="339" t="s">
        <v>633</v>
      </c>
      <c r="J130" s="339">
        <v>15</v>
      </c>
      <c r="K130" s="359"/>
    </row>
    <row r="131" s="1" customFormat="1" ht="15" customHeight="1">
      <c r="B131" s="357"/>
      <c r="C131" s="339" t="s">
        <v>646</v>
      </c>
      <c r="D131" s="339"/>
      <c r="E131" s="339"/>
      <c r="F131" s="340" t="s">
        <v>637</v>
      </c>
      <c r="G131" s="339"/>
      <c r="H131" s="339" t="s">
        <v>647</v>
      </c>
      <c r="I131" s="339" t="s">
        <v>633</v>
      </c>
      <c r="J131" s="339">
        <v>20</v>
      </c>
      <c r="K131" s="359"/>
    </row>
    <row r="132" s="1" customFormat="1" ht="15" customHeight="1">
      <c r="B132" s="357"/>
      <c r="C132" s="339" t="s">
        <v>648</v>
      </c>
      <c r="D132" s="339"/>
      <c r="E132" s="339"/>
      <c r="F132" s="340" t="s">
        <v>637</v>
      </c>
      <c r="G132" s="339"/>
      <c r="H132" s="339" t="s">
        <v>649</v>
      </c>
      <c r="I132" s="339" t="s">
        <v>633</v>
      </c>
      <c r="J132" s="339">
        <v>20</v>
      </c>
      <c r="K132" s="359"/>
    </row>
    <row r="133" s="1" customFormat="1" ht="15" customHeight="1">
      <c r="B133" s="357"/>
      <c r="C133" s="315" t="s">
        <v>636</v>
      </c>
      <c r="D133" s="315"/>
      <c r="E133" s="315"/>
      <c r="F133" s="337" t="s">
        <v>637</v>
      </c>
      <c r="G133" s="315"/>
      <c r="H133" s="315" t="s">
        <v>671</v>
      </c>
      <c r="I133" s="315" t="s">
        <v>633</v>
      </c>
      <c r="J133" s="315">
        <v>50</v>
      </c>
      <c r="K133" s="359"/>
    </row>
    <row r="134" s="1" customFormat="1" ht="15" customHeight="1">
      <c r="B134" s="357"/>
      <c r="C134" s="315" t="s">
        <v>650</v>
      </c>
      <c r="D134" s="315"/>
      <c r="E134" s="315"/>
      <c r="F134" s="337" t="s">
        <v>637</v>
      </c>
      <c r="G134" s="315"/>
      <c r="H134" s="315" t="s">
        <v>671</v>
      </c>
      <c r="I134" s="315" t="s">
        <v>633</v>
      </c>
      <c r="J134" s="315">
        <v>50</v>
      </c>
      <c r="K134" s="359"/>
    </row>
    <row r="135" s="1" customFormat="1" ht="15" customHeight="1">
      <c r="B135" s="357"/>
      <c r="C135" s="315" t="s">
        <v>656</v>
      </c>
      <c r="D135" s="315"/>
      <c r="E135" s="315"/>
      <c r="F135" s="337" t="s">
        <v>637</v>
      </c>
      <c r="G135" s="315"/>
      <c r="H135" s="315" t="s">
        <v>671</v>
      </c>
      <c r="I135" s="315" t="s">
        <v>633</v>
      </c>
      <c r="J135" s="315">
        <v>50</v>
      </c>
      <c r="K135" s="359"/>
    </row>
    <row r="136" s="1" customFormat="1" ht="15" customHeight="1">
      <c r="B136" s="357"/>
      <c r="C136" s="315" t="s">
        <v>658</v>
      </c>
      <c r="D136" s="315"/>
      <c r="E136" s="315"/>
      <c r="F136" s="337" t="s">
        <v>637</v>
      </c>
      <c r="G136" s="315"/>
      <c r="H136" s="315" t="s">
        <v>671</v>
      </c>
      <c r="I136" s="315" t="s">
        <v>633</v>
      </c>
      <c r="J136" s="315">
        <v>50</v>
      </c>
      <c r="K136" s="359"/>
    </row>
    <row r="137" s="1" customFormat="1" ht="15" customHeight="1">
      <c r="B137" s="357"/>
      <c r="C137" s="315" t="s">
        <v>659</v>
      </c>
      <c r="D137" s="315"/>
      <c r="E137" s="315"/>
      <c r="F137" s="337" t="s">
        <v>637</v>
      </c>
      <c r="G137" s="315"/>
      <c r="H137" s="315" t="s">
        <v>684</v>
      </c>
      <c r="I137" s="315" t="s">
        <v>633</v>
      </c>
      <c r="J137" s="315">
        <v>255</v>
      </c>
      <c r="K137" s="359"/>
    </row>
    <row r="138" s="1" customFormat="1" ht="15" customHeight="1">
      <c r="B138" s="357"/>
      <c r="C138" s="315" t="s">
        <v>661</v>
      </c>
      <c r="D138" s="315"/>
      <c r="E138" s="315"/>
      <c r="F138" s="337" t="s">
        <v>631</v>
      </c>
      <c r="G138" s="315"/>
      <c r="H138" s="315" t="s">
        <v>685</v>
      </c>
      <c r="I138" s="315" t="s">
        <v>663</v>
      </c>
      <c r="J138" s="315"/>
      <c r="K138" s="359"/>
    </row>
    <row r="139" s="1" customFormat="1" ht="15" customHeight="1">
      <c r="B139" s="357"/>
      <c r="C139" s="315" t="s">
        <v>664</v>
      </c>
      <c r="D139" s="315"/>
      <c r="E139" s="315"/>
      <c r="F139" s="337" t="s">
        <v>631</v>
      </c>
      <c r="G139" s="315"/>
      <c r="H139" s="315" t="s">
        <v>686</v>
      </c>
      <c r="I139" s="315" t="s">
        <v>666</v>
      </c>
      <c r="J139" s="315"/>
      <c r="K139" s="359"/>
    </row>
    <row r="140" s="1" customFormat="1" ht="15" customHeight="1">
      <c r="B140" s="357"/>
      <c r="C140" s="315" t="s">
        <v>667</v>
      </c>
      <c r="D140" s="315"/>
      <c r="E140" s="315"/>
      <c r="F140" s="337" t="s">
        <v>631</v>
      </c>
      <c r="G140" s="315"/>
      <c r="H140" s="315" t="s">
        <v>667</v>
      </c>
      <c r="I140" s="315" t="s">
        <v>666</v>
      </c>
      <c r="J140" s="315"/>
      <c r="K140" s="359"/>
    </row>
    <row r="141" s="1" customFormat="1" ht="15" customHeight="1">
      <c r="B141" s="357"/>
      <c r="C141" s="315" t="s">
        <v>40</v>
      </c>
      <c r="D141" s="315"/>
      <c r="E141" s="315"/>
      <c r="F141" s="337" t="s">
        <v>631</v>
      </c>
      <c r="G141" s="315"/>
      <c r="H141" s="315" t="s">
        <v>687</v>
      </c>
      <c r="I141" s="315" t="s">
        <v>666</v>
      </c>
      <c r="J141" s="315"/>
      <c r="K141" s="359"/>
    </row>
    <row r="142" s="1" customFormat="1" ht="15" customHeight="1">
      <c r="B142" s="357"/>
      <c r="C142" s="315" t="s">
        <v>688</v>
      </c>
      <c r="D142" s="315"/>
      <c r="E142" s="315"/>
      <c r="F142" s="337" t="s">
        <v>631</v>
      </c>
      <c r="G142" s="315"/>
      <c r="H142" s="315" t="s">
        <v>689</v>
      </c>
      <c r="I142" s="315" t="s">
        <v>666</v>
      </c>
      <c r="J142" s="315"/>
      <c r="K142" s="359"/>
    </row>
    <row r="143" s="1" customFormat="1" ht="15" customHeight="1">
      <c r="B143" s="360"/>
      <c r="C143" s="361"/>
      <c r="D143" s="361"/>
      <c r="E143" s="361"/>
      <c r="F143" s="361"/>
      <c r="G143" s="361"/>
      <c r="H143" s="361"/>
      <c r="I143" s="361"/>
      <c r="J143" s="361"/>
      <c r="K143" s="362"/>
    </row>
    <row r="144" s="1" customFormat="1" ht="18.75" customHeight="1">
      <c r="B144" s="312"/>
      <c r="C144" s="312"/>
      <c r="D144" s="312"/>
      <c r="E144" s="312"/>
      <c r="F144" s="349"/>
      <c r="G144" s="312"/>
      <c r="H144" s="312"/>
      <c r="I144" s="312"/>
      <c r="J144" s="312"/>
      <c r="K144" s="312"/>
    </row>
    <row r="145" s="1" customFormat="1" ht="18.75" customHeight="1">
      <c r="B145" s="323"/>
      <c r="C145" s="323"/>
      <c r="D145" s="323"/>
      <c r="E145" s="323"/>
      <c r="F145" s="323"/>
      <c r="G145" s="323"/>
      <c r="H145" s="323"/>
      <c r="I145" s="323"/>
      <c r="J145" s="323"/>
      <c r="K145" s="323"/>
    </row>
    <row r="146" s="1" customFormat="1" ht="7.5" customHeight="1">
      <c r="B146" s="324"/>
      <c r="C146" s="325"/>
      <c r="D146" s="325"/>
      <c r="E146" s="325"/>
      <c r="F146" s="325"/>
      <c r="G146" s="325"/>
      <c r="H146" s="325"/>
      <c r="I146" s="325"/>
      <c r="J146" s="325"/>
      <c r="K146" s="326"/>
    </row>
    <row r="147" s="1" customFormat="1" ht="45" customHeight="1">
      <c r="B147" s="327"/>
      <c r="C147" s="328" t="s">
        <v>690</v>
      </c>
      <c r="D147" s="328"/>
      <c r="E147" s="328"/>
      <c r="F147" s="328"/>
      <c r="G147" s="328"/>
      <c r="H147" s="328"/>
      <c r="I147" s="328"/>
      <c r="J147" s="328"/>
      <c r="K147" s="329"/>
    </row>
    <row r="148" s="1" customFormat="1" ht="17.25" customHeight="1">
      <c r="B148" s="327"/>
      <c r="C148" s="330" t="s">
        <v>625</v>
      </c>
      <c r="D148" s="330"/>
      <c r="E148" s="330"/>
      <c r="F148" s="330" t="s">
        <v>626</v>
      </c>
      <c r="G148" s="331"/>
      <c r="H148" s="330" t="s">
        <v>56</v>
      </c>
      <c r="I148" s="330" t="s">
        <v>59</v>
      </c>
      <c r="J148" s="330" t="s">
        <v>627</v>
      </c>
      <c r="K148" s="329"/>
    </row>
    <row r="149" s="1" customFormat="1" ht="17.25" customHeight="1">
      <c r="B149" s="327"/>
      <c r="C149" s="332" t="s">
        <v>628</v>
      </c>
      <c r="D149" s="332"/>
      <c r="E149" s="332"/>
      <c r="F149" s="333" t="s">
        <v>629</v>
      </c>
      <c r="G149" s="334"/>
      <c r="H149" s="332"/>
      <c r="I149" s="332"/>
      <c r="J149" s="332" t="s">
        <v>630</v>
      </c>
      <c r="K149" s="329"/>
    </row>
    <row r="150" s="1" customFormat="1" ht="5.25" customHeight="1">
      <c r="B150" s="338"/>
      <c r="C150" s="335"/>
      <c r="D150" s="335"/>
      <c r="E150" s="335"/>
      <c r="F150" s="335"/>
      <c r="G150" s="336"/>
      <c r="H150" s="335"/>
      <c r="I150" s="335"/>
      <c r="J150" s="335"/>
      <c r="K150" s="359"/>
    </row>
    <row r="151" s="1" customFormat="1" ht="15" customHeight="1">
      <c r="B151" s="338"/>
      <c r="C151" s="363" t="s">
        <v>634</v>
      </c>
      <c r="D151" s="315"/>
      <c r="E151" s="315"/>
      <c r="F151" s="364" t="s">
        <v>631</v>
      </c>
      <c r="G151" s="315"/>
      <c r="H151" s="363" t="s">
        <v>671</v>
      </c>
      <c r="I151" s="363" t="s">
        <v>633</v>
      </c>
      <c r="J151" s="363">
        <v>120</v>
      </c>
      <c r="K151" s="359"/>
    </row>
    <row r="152" s="1" customFormat="1" ht="15" customHeight="1">
      <c r="B152" s="338"/>
      <c r="C152" s="363" t="s">
        <v>680</v>
      </c>
      <c r="D152" s="315"/>
      <c r="E152" s="315"/>
      <c r="F152" s="364" t="s">
        <v>631</v>
      </c>
      <c r="G152" s="315"/>
      <c r="H152" s="363" t="s">
        <v>691</v>
      </c>
      <c r="I152" s="363" t="s">
        <v>633</v>
      </c>
      <c r="J152" s="363" t="s">
        <v>682</v>
      </c>
      <c r="K152" s="359"/>
    </row>
    <row r="153" s="1" customFormat="1" ht="15" customHeight="1">
      <c r="B153" s="338"/>
      <c r="C153" s="363" t="s">
        <v>579</v>
      </c>
      <c r="D153" s="315"/>
      <c r="E153" s="315"/>
      <c r="F153" s="364" t="s">
        <v>631</v>
      </c>
      <c r="G153" s="315"/>
      <c r="H153" s="363" t="s">
        <v>692</v>
      </c>
      <c r="I153" s="363" t="s">
        <v>633</v>
      </c>
      <c r="J153" s="363" t="s">
        <v>682</v>
      </c>
      <c r="K153" s="359"/>
    </row>
    <row r="154" s="1" customFormat="1" ht="15" customHeight="1">
      <c r="B154" s="338"/>
      <c r="C154" s="363" t="s">
        <v>636</v>
      </c>
      <c r="D154" s="315"/>
      <c r="E154" s="315"/>
      <c r="F154" s="364" t="s">
        <v>637</v>
      </c>
      <c r="G154" s="315"/>
      <c r="H154" s="363" t="s">
        <v>671</v>
      </c>
      <c r="I154" s="363" t="s">
        <v>633</v>
      </c>
      <c r="J154" s="363">
        <v>50</v>
      </c>
      <c r="K154" s="359"/>
    </row>
    <row r="155" s="1" customFormat="1" ht="15" customHeight="1">
      <c r="B155" s="338"/>
      <c r="C155" s="363" t="s">
        <v>639</v>
      </c>
      <c r="D155" s="315"/>
      <c r="E155" s="315"/>
      <c r="F155" s="364" t="s">
        <v>631</v>
      </c>
      <c r="G155" s="315"/>
      <c r="H155" s="363" t="s">
        <v>671</v>
      </c>
      <c r="I155" s="363" t="s">
        <v>641</v>
      </c>
      <c r="J155" s="363"/>
      <c r="K155" s="359"/>
    </row>
    <row r="156" s="1" customFormat="1" ht="15" customHeight="1">
      <c r="B156" s="338"/>
      <c r="C156" s="363" t="s">
        <v>650</v>
      </c>
      <c r="D156" s="315"/>
      <c r="E156" s="315"/>
      <c r="F156" s="364" t="s">
        <v>637</v>
      </c>
      <c r="G156" s="315"/>
      <c r="H156" s="363" t="s">
        <v>671</v>
      </c>
      <c r="I156" s="363" t="s">
        <v>633</v>
      </c>
      <c r="J156" s="363">
        <v>50</v>
      </c>
      <c r="K156" s="359"/>
    </row>
    <row r="157" s="1" customFormat="1" ht="15" customHeight="1">
      <c r="B157" s="338"/>
      <c r="C157" s="363" t="s">
        <v>658</v>
      </c>
      <c r="D157" s="315"/>
      <c r="E157" s="315"/>
      <c r="F157" s="364" t="s">
        <v>637</v>
      </c>
      <c r="G157" s="315"/>
      <c r="H157" s="363" t="s">
        <v>671</v>
      </c>
      <c r="I157" s="363" t="s">
        <v>633</v>
      </c>
      <c r="J157" s="363">
        <v>50</v>
      </c>
      <c r="K157" s="359"/>
    </row>
    <row r="158" s="1" customFormat="1" ht="15" customHeight="1">
      <c r="B158" s="338"/>
      <c r="C158" s="363" t="s">
        <v>656</v>
      </c>
      <c r="D158" s="315"/>
      <c r="E158" s="315"/>
      <c r="F158" s="364" t="s">
        <v>637</v>
      </c>
      <c r="G158" s="315"/>
      <c r="H158" s="363" t="s">
        <v>671</v>
      </c>
      <c r="I158" s="363" t="s">
        <v>633</v>
      </c>
      <c r="J158" s="363">
        <v>50</v>
      </c>
      <c r="K158" s="359"/>
    </row>
    <row r="159" s="1" customFormat="1" ht="15" customHeight="1">
      <c r="B159" s="338"/>
      <c r="C159" s="363" t="s">
        <v>91</v>
      </c>
      <c r="D159" s="315"/>
      <c r="E159" s="315"/>
      <c r="F159" s="364" t="s">
        <v>631</v>
      </c>
      <c r="G159" s="315"/>
      <c r="H159" s="363" t="s">
        <v>693</v>
      </c>
      <c r="I159" s="363" t="s">
        <v>633</v>
      </c>
      <c r="J159" s="363" t="s">
        <v>694</v>
      </c>
      <c r="K159" s="359"/>
    </row>
    <row r="160" s="1" customFormat="1" ht="15" customHeight="1">
      <c r="B160" s="338"/>
      <c r="C160" s="363" t="s">
        <v>695</v>
      </c>
      <c r="D160" s="315"/>
      <c r="E160" s="315"/>
      <c r="F160" s="364" t="s">
        <v>631</v>
      </c>
      <c r="G160" s="315"/>
      <c r="H160" s="363" t="s">
        <v>696</v>
      </c>
      <c r="I160" s="363" t="s">
        <v>666</v>
      </c>
      <c r="J160" s="363"/>
      <c r="K160" s="359"/>
    </row>
    <row r="161" s="1" customFormat="1" ht="15" customHeight="1">
      <c r="B161" s="365"/>
      <c r="C161" s="347"/>
      <c r="D161" s="347"/>
      <c r="E161" s="347"/>
      <c r="F161" s="347"/>
      <c r="G161" s="347"/>
      <c r="H161" s="347"/>
      <c r="I161" s="347"/>
      <c r="J161" s="347"/>
      <c r="K161" s="366"/>
    </row>
    <row r="162" s="1" customFormat="1" ht="18.75" customHeight="1">
      <c r="B162" s="312"/>
      <c r="C162" s="315"/>
      <c r="D162" s="315"/>
      <c r="E162" s="315"/>
      <c r="F162" s="337"/>
      <c r="G162" s="315"/>
      <c r="H162" s="315"/>
      <c r="I162" s="315"/>
      <c r="J162" s="315"/>
      <c r="K162" s="312"/>
    </row>
    <row r="163" s="1" customFormat="1" ht="18.75" customHeight="1">
      <c r="B163" s="323"/>
      <c r="C163" s="323"/>
      <c r="D163" s="323"/>
      <c r="E163" s="323"/>
      <c r="F163" s="323"/>
      <c r="G163" s="323"/>
      <c r="H163" s="323"/>
      <c r="I163" s="323"/>
      <c r="J163" s="323"/>
      <c r="K163" s="323"/>
    </row>
    <row r="164" s="1" customFormat="1" ht="7.5" customHeight="1">
      <c r="B164" s="302"/>
      <c r="C164" s="303"/>
      <c r="D164" s="303"/>
      <c r="E164" s="303"/>
      <c r="F164" s="303"/>
      <c r="G164" s="303"/>
      <c r="H164" s="303"/>
      <c r="I164" s="303"/>
      <c r="J164" s="303"/>
      <c r="K164" s="304"/>
    </row>
    <row r="165" s="1" customFormat="1" ht="45" customHeight="1">
      <c r="B165" s="305"/>
      <c r="C165" s="306" t="s">
        <v>697</v>
      </c>
      <c r="D165" s="306"/>
      <c r="E165" s="306"/>
      <c r="F165" s="306"/>
      <c r="G165" s="306"/>
      <c r="H165" s="306"/>
      <c r="I165" s="306"/>
      <c r="J165" s="306"/>
      <c r="K165" s="307"/>
    </row>
    <row r="166" s="1" customFormat="1" ht="17.25" customHeight="1">
      <c r="B166" s="305"/>
      <c r="C166" s="330" t="s">
        <v>625</v>
      </c>
      <c r="D166" s="330"/>
      <c r="E166" s="330"/>
      <c r="F166" s="330" t="s">
        <v>626</v>
      </c>
      <c r="G166" s="367"/>
      <c r="H166" s="368" t="s">
        <v>56</v>
      </c>
      <c r="I166" s="368" t="s">
        <v>59</v>
      </c>
      <c r="J166" s="330" t="s">
        <v>627</v>
      </c>
      <c r="K166" s="307"/>
    </row>
    <row r="167" s="1" customFormat="1" ht="17.25" customHeight="1">
      <c r="B167" s="308"/>
      <c r="C167" s="332" t="s">
        <v>628</v>
      </c>
      <c r="D167" s="332"/>
      <c r="E167" s="332"/>
      <c r="F167" s="333" t="s">
        <v>629</v>
      </c>
      <c r="G167" s="369"/>
      <c r="H167" s="370"/>
      <c r="I167" s="370"/>
      <c r="J167" s="332" t="s">
        <v>630</v>
      </c>
      <c r="K167" s="310"/>
    </row>
    <row r="168" s="1" customFormat="1" ht="5.25" customHeight="1">
      <c r="B168" s="338"/>
      <c r="C168" s="335"/>
      <c r="D168" s="335"/>
      <c r="E168" s="335"/>
      <c r="F168" s="335"/>
      <c r="G168" s="336"/>
      <c r="H168" s="335"/>
      <c r="I168" s="335"/>
      <c r="J168" s="335"/>
      <c r="K168" s="359"/>
    </row>
    <row r="169" s="1" customFormat="1" ht="15" customHeight="1">
      <c r="B169" s="338"/>
      <c r="C169" s="315" t="s">
        <v>634</v>
      </c>
      <c r="D169" s="315"/>
      <c r="E169" s="315"/>
      <c r="F169" s="337" t="s">
        <v>631</v>
      </c>
      <c r="G169" s="315"/>
      <c r="H169" s="315" t="s">
        <v>671</v>
      </c>
      <c r="I169" s="315" t="s">
        <v>633</v>
      </c>
      <c r="J169" s="315">
        <v>120</v>
      </c>
      <c r="K169" s="359"/>
    </row>
    <row r="170" s="1" customFormat="1" ht="15" customHeight="1">
      <c r="B170" s="338"/>
      <c r="C170" s="315" t="s">
        <v>680</v>
      </c>
      <c r="D170" s="315"/>
      <c r="E170" s="315"/>
      <c r="F170" s="337" t="s">
        <v>631</v>
      </c>
      <c r="G170" s="315"/>
      <c r="H170" s="315" t="s">
        <v>681</v>
      </c>
      <c r="I170" s="315" t="s">
        <v>633</v>
      </c>
      <c r="J170" s="315" t="s">
        <v>682</v>
      </c>
      <c r="K170" s="359"/>
    </row>
    <row r="171" s="1" customFormat="1" ht="15" customHeight="1">
      <c r="B171" s="338"/>
      <c r="C171" s="315" t="s">
        <v>579</v>
      </c>
      <c r="D171" s="315"/>
      <c r="E171" s="315"/>
      <c r="F171" s="337" t="s">
        <v>631</v>
      </c>
      <c r="G171" s="315"/>
      <c r="H171" s="315" t="s">
        <v>698</v>
      </c>
      <c r="I171" s="315" t="s">
        <v>633</v>
      </c>
      <c r="J171" s="315" t="s">
        <v>682</v>
      </c>
      <c r="K171" s="359"/>
    </row>
    <row r="172" s="1" customFormat="1" ht="15" customHeight="1">
      <c r="B172" s="338"/>
      <c r="C172" s="315" t="s">
        <v>636</v>
      </c>
      <c r="D172" s="315"/>
      <c r="E172" s="315"/>
      <c r="F172" s="337" t="s">
        <v>637</v>
      </c>
      <c r="G172" s="315"/>
      <c r="H172" s="315" t="s">
        <v>698</v>
      </c>
      <c r="I172" s="315" t="s">
        <v>633</v>
      </c>
      <c r="J172" s="315">
        <v>50</v>
      </c>
      <c r="K172" s="359"/>
    </row>
    <row r="173" s="1" customFormat="1" ht="15" customHeight="1">
      <c r="B173" s="338"/>
      <c r="C173" s="315" t="s">
        <v>639</v>
      </c>
      <c r="D173" s="315"/>
      <c r="E173" s="315"/>
      <c r="F173" s="337" t="s">
        <v>631</v>
      </c>
      <c r="G173" s="315"/>
      <c r="H173" s="315" t="s">
        <v>698</v>
      </c>
      <c r="I173" s="315" t="s">
        <v>641</v>
      </c>
      <c r="J173" s="315"/>
      <c r="K173" s="359"/>
    </row>
    <row r="174" s="1" customFormat="1" ht="15" customHeight="1">
      <c r="B174" s="338"/>
      <c r="C174" s="315" t="s">
        <v>650</v>
      </c>
      <c r="D174" s="315"/>
      <c r="E174" s="315"/>
      <c r="F174" s="337" t="s">
        <v>637</v>
      </c>
      <c r="G174" s="315"/>
      <c r="H174" s="315" t="s">
        <v>698</v>
      </c>
      <c r="I174" s="315" t="s">
        <v>633</v>
      </c>
      <c r="J174" s="315">
        <v>50</v>
      </c>
      <c r="K174" s="359"/>
    </row>
    <row r="175" s="1" customFormat="1" ht="15" customHeight="1">
      <c r="B175" s="338"/>
      <c r="C175" s="315" t="s">
        <v>658</v>
      </c>
      <c r="D175" s="315"/>
      <c r="E175" s="315"/>
      <c r="F175" s="337" t="s">
        <v>637</v>
      </c>
      <c r="G175" s="315"/>
      <c r="H175" s="315" t="s">
        <v>698</v>
      </c>
      <c r="I175" s="315" t="s">
        <v>633</v>
      </c>
      <c r="J175" s="315">
        <v>50</v>
      </c>
      <c r="K175" s="359"/>
    </row>
    <row r="176" s="1" customFormat="1" ht="15" customHeight="1">
      <c r="B176" s="338"/>
      <c r="C176" s="315" t="s">
        <v>656</v>
      </c>
      <c r="D176" s="315"/>
      <c r="E176" s="315"/>
      <c r="F176" s="337" t="s">
        <v>637</v>
      </c>
      <c r="G176" s="315"/>
      <c r="H176" s="315" t="s">
        <v>698</v>
      </c>
      <c r="I176" s="315" t="s">
        <v>633</v>
      </c>
      <c r="J176" s="315">
        <v>50</v>
      </c>
      <c r="K176" s="359"/>
    </row>
    <row r="177" s="1" customFormat="1" ht="15" customHeight="1">
      <c r="B177" s="338"/>
      <c r="C177" s="315" t="s">
        <v>109</v>
      </c>
      <c r="D177" s="315"/>
      <c r="E177" s="315"/>
      <c r="F177" s="337" t="s">
        <v>631</v>
      </c>
      <c r="G177" s="315"/>
      <c r="H177" s="315" t="s">
        <v>699</v>
      </c>
      <c r="I177" s="315" t="s">
        <v>700</v>
      </c>
      <c r="J177" s="315"/>
      <c r="K177" s="359"/>
    </row>
    <row r="178" s="1" customFormat="1" ht="15" customHeight="1">
      <c r="B178" s="338"/>
      <c r="C178" s="315" t="s">
        <v>59</v>
      </c>
      <c r="D178" s="315"/>
      <c r="E178" s="315"/>
      <c r="F178" s="337" t="s">
        <v>631</v>
      </c>
      <c r="G178" s="315"/>
      <c r="H178" s="315" t="s">
        <v>701</v>
      </c>
      <c r="I178" s="315" t="s">
        <v>702</v>
      </c>
      <c r="J178" s="315">
        <v>1</v>
      </c>
      <c r="K178" s="359"/>
    </row>
    <row r="179" s="1" customFormat="1" ht="15" customHeight="1">
      <c r="B179" s="338"/>
      <c r="C179" s="315" t="s">
        <v>55</v>
      </c>
      <c r="D179" s="315"/>
      <c r="E179" s="315"/>
      <c r="F179" s="337" t="s">
        <v>631</v>
      </c>
      <c r="G179" s="315"/>
      <c r="H179" s="315" t="s">
        <v>703</v>
      </c>
      <c r="I179" s="315" t="s">
        <v>633</v>
      </c>
      <c r="J179" s="315">
        <v>20</v>
      </c>
      <c r="K179" s="359"/>
    </row>
    <row r="180" s="1" customFormat="1" ht="15" customHeight="1">
      <c r="B180" s="338"/>
      <c r="C180" s="315" t="s">
        <v>56</v>
      </c>
      <c r="D180" s="315"/>
      <c r="E180" s="315"/>
      <c r="F180" s="337" t="s">
        <v>631</v>
      </c>
      <c r="G180" s="315"/>
      <c r="H180" s="315" t="s">
        <v>704</v>
      </c>
      <c r="I180" s="315" t="s">
        <v>633</v>
      </c>
      <c r="J180" s="315">
        <v>255</v>
      </c>
      <c r="K180" s="359"/>
    </row>
    <row r="181" s="1" customFormat="1" ht="15" customHeight="1">
      <c r="B181" s="338"/>
      <c r="C181" s="315" t="s">
        <v>110</v>
      </c>
      <c r="D181" s="315"/>
      <c r="E181" s="315"/>
      <c r="F181" s="337" t="s">
        <v>631</v>
      </c>
      <c r="G181" s="315"/>
      <c r="H181" s="315" t="s">
        <v>595</v>
      </c>
      <c r="I181" s="315" t="s">
        <v>633</v>
      </c>
      <c r="J181" s="315">
        <v>10</v>
      </c>
      <c r="K181" s="359"/>
    </row>
    <row r="182" s="1" customFormat="1" ht="15" customHeight="1">
      <c r="B182" s="338"/>
      <c r="C182" s="315" t="s">
        <v>111</v>
      </c>
      <c r="D182" s="315"/>
      <c r="E182" s="315"/>
      <c r="F182" s="337" t="s">
        <v>631</v>
      </c>
      <c r="G182" s="315"/>
      <c r="H182" s="315" t="s">
        <v>705</v>
      </c>
      <c r="I182" s="315" t="s">
        <v>666</v>
      </c>
      <c r="J182" s="315"/>
      <c r="K182" s="359"/>
    </row>
    <row r="183" s="1" customFormat="1" ht="15" customHeight="1">
      <c r="B183" s="338"/>
      <c r="C183" s="315" t="s">
        <v>706</v>
      </c>
      <c r="D183" s="315"/>
      <c r="E183" s="315"/>
      <c r="F183" s="337" t="s">
        <v>631</v>
      </c>
      <c r="G183" s="315"/>
      <c r="H183" s="315" t="s">
        <v>707</v>
      </c>
      <c r="I183" s="315" t="s">
        <v>666</v>
      </c>
      <c r="J183" s="315"/>
      <c r="K183" s="359"/>
    </row>
    <row r="184" s="1" customFormat="1" ht="15" customHeight="1">
      <c r="B184" s="338"/>
      <c r="C184" s="315" t="s">
        <v>695</v>
      </c>
      <c r="D184" s="315"/>
      <c r="E184" s="315"/>
      <c r="F184" s="337" t="s">
        <v>631</v>
      </c>
      <c r="G184" s="315"/>
      <c r="H184" s="315" t="s">
        <v>708</v>
      </c>
      <c r="I184" s="315" t="s">
        <v>666</v>
      </c>
      <c r="J184" s="315"/>
      <c r="K184" s="359"/>
    </row>
    <row r="185" s="1" customFormat="1" ht="15" customHeight="1">
      <c r="B185" s="338"/>
      <c r="C185" s="315" t="s">
        <v>113</v>
      </c>
      <c r="D185" s="315"/>
      <c r="E185" s="315"/>
      <c r="F185" s="337" t="s">
        <v>637</v>
      </c>
      <c r="G185" s="315"/>
      <c r="H185" s="315" t="s">
        <v>709</v>
      </c>
      <c r="I185" s="315" t="s">
        <v>633</v>
      </c>
      <c r="J185" s="315">
        <v>50</v>
      </c>
      <c r="K185" s="359"/>
    </row>
    <row r="186" s="1" customFormat="1" ht="15" customHeight="1">
      <c r="B186" s="338"/>
      <c r="C186" s="315" t="s">
        <v>710</v>
      </c>
      <c r="D186" s="315"/>
      <c r="E186" s="315"/>
      <c r="F186" s="337" t="s">
        <v>637</v>
      </c>
      <c r="G186" s="315"/>
      <c r="H186" s="315" t="s">
        <v>711</v>
      </c>
      <c r="I186" s="315" t="s">
        <v>712</v>
      </c>
      <c r="J186" s="315"/>
      <c r="K186" s="359"/>
    </row>
    <row r="187" s="1" customFormat="1" ht="15" customHeight="1">
      <c r="B187" s="338"/>
      <c r="C187" s="315" t="s">
        <v>713</v>
      </c>
      <c r="D187" s="315"/>
      <c r="E187" s="315"/>
      <c r="F187" s="337" t="s">
        <v>637</v>
      </c>
      <c r="G187" s="315"/>
      <c r="H187" s="315" t="s">
        <v>714</v>
      </c>
      <c r="I187" s="315" t="s">
        <v>712</v>
      </c>
      <c r="J187" s="315"/>
      <c r="K187" s="359"/>
    </row>
    <row r="188" s="1" customFormat="1" ht="15" customHeight="1">
      <c r="B188" s="338"/>
      <c r="C188" s="315" t="s">
        <v>715</v>
      </c>
      <c r="D188" s="315"/>
      <c r="E188" s="315"/>
      <c r="F188" s="337" t="s">
        <v>637</v>
      </c>
      <c r="G188" s="315"/>
      <c r="H188" s="315" t="s">
        <v>716</v>
      </c>
      <c r="I188" s="315" t="s">
        <v>712</v>
      </c>
      <c r="J188" s="315"/>
      <c r="K188" s="359"/>
    </row>
    <row r="189" s="1" customFormat="1" ht="15" customHeight="1">
      <c r="B189" s="338"/>
      <c r="C189" s="371" t="s">
        <v>717</v>
      </c>
      <c r="D189" s="315"/>
      <c r="E189" s="315"/>
      <c r="F189" s="337" t="s">
        <v>637</v>
      </c>
      <c r="G189" s="315"/>
      <c r="H189" s="315" t="s">
        <v>718</v>
      </c>
      <c r="I189" s="315" t="s">
        <v>719</v>
      </c>
      <c r="J189" s="372" t="s">
        <v>720</v>
      </c>
      <c r="K189" s="359"/>
    </row>
    <row r="190" s="1" customFormat="1" ht="15" customHeight="1">
      <c r="B190" s="338"/>
      <c r="C190" s="322" t="s">
        <v>44</v>
      </c>
      <c r="D190" s="315"/>
      <c r="E190" s="315"/>
      <c r="F190" s="337" t="s">
        <v>631</v>
      </c>
      <c r="G190" s="315"/>
      <c r="H190" s="312" t="s">
        <v>721</v>
      </c>
      <c r="I190" s="315" t="s">
        <v>722</v>
      </c>
      <c r="J190" s="315"/>
      <c r="K190" s="359"/>
    </row>
    <row r="191" s="1" customFormat="1" ht="15" customHeight="1">
      <c r="B191" s="338"/>
      <c r="C191" s="322" t="s">
        <v>723</v>
      </c>
      <c r="D191" s="315"/>
      <c r="E191" s="315"/>
      <c r="F191" s="337" t="s">
        <v>631</v>
      </c>
      <c r="G191" s="315"/>
      <c r="H191" s="315" t="s">
        <v>724</v>
      </c>
      <c r="I191" s="315" t="s">
        <v>666</v>
      </c>
      <c r="J191" s="315"/>
      <c r="K191" s="359"/>
    </row>
    <row r="192" s="1" customFormat="1" ht="15" customHeight="1">
      <c r="B192" s="338"/>
      <c r="C192" s="322" t="s">
        <v>725</v>
      </c>
      <c r="D192" s="315"/>
      <c r="E192" s="315"/>
      <c r="F192" s="337" t="s">
        <v>631</v>
      </c>
      <c r="G192" s="315"/>
      <c r="H192" s="315" t="s">
        <v>726</v>
      </c>
      <c r="I192" s="315" t="s">
        <v>666</v>
      </c>
      <c r="J192" s="315"/>
      <c r="K192" s="359"/>
    </row>
    <row r="193" s="1" customFormat="1" ht="15" customHeight="1">
      <c r="B193" s="338"/>
      <c r="C193" s="322" t="s">
        <v>727</v>
      </c>
      <c r="D193" s="315"/>
      <c r="E193" s="315"/>
      <c r="F193" s="337" t="s">
        <v>637</v>
      </c>
      <c r="G193" s="315"/>
      <c r="H193" s="315" t="s">
        <v>728</v>
      </c>
      <c r="I193" s="315" t="s">
        <v>666</v>
      </c>
      <c r="J193" s="315"/>
      <c r="K193" s="359"/>
    </row>
    <row r="194" s="1" customFormat="1" ht="15" customHeight="1">
      <c r="B194" s="365"/>
      <c r="C194" s="373"/>
      <c r="D194" s="347"/>
      <c r="E194" s="347"/>
      <c r="F194" s="347"/>
      <c r="G194" s="347"/>
      <c r="H194" s="347"/>
      <c r="I194" s="347"/>
      <c r="J194" s="347"/>
      <c r="K194" s="366"/>
    </row>
    <row r="195" s="1" customFormat="1" ht="18.75" customHeight="1">
      <c r="B195" s="312"/>
      <c r="C195" s="315"/>
      <c r="D195" s="315"/>
      <c r="E195" s="315"/>
      <c r="F195" s="337"/>
      <c r="G195" s="315"/>
      <c r="H195" s="315"/>
      <c r="I195" s="315"/>
      <c r="J195" s="315"/>
      <c r="K195" s="312"/>
    </row>
    <row r="196" s="1" customFormat="1" ht="18.75" customHeight="1">
      <c r="B196" s="312"/>
      <c r="C196" s="315"/>
      <c r="D196" s="315"/>
      <c r="E196" s="315"/>
      <c r="F196" s="337"/>
      <c r="G196" s="315"/>
      <c r="H196" s="315"/>
      <c r="I196" s="315"/>
      <c r="J196" s="315"/>
      <c r="K196" s="312"/>
    </row>
    <row r="197" s="1" customFormat="1" ht="18.75" customHeight="1">
      <c r="B197" s="323"/>
      <c r="C197" s="323"/>
      <c r="D197" s="323"/>
      <c r="E197" s="323"/>
      <c r="F197" s="323"/>
      <c r="G197" s="323"/>
      <c r="H197" s="323"/>
      <c r="I197" s="323"/>
      <c r="J197" s="323"/>
      <c r="K197" s="323"/>
    </row>
    <row r="198" s="1" customFormat="1" ht="13.5">
      <c r="B198" s="302"/>
      <c r="C198" s="303"/>
      <c r="D198" s="303"/>
      <c r="E198" s="303"/>
      <c r="F198" s="303"/>
      <c r="G198" s="303"/>
      <c r="H198" s="303"/>
      <c r="I198" s="303"/>
      <c r="J198" s="303"/>
      <c r="K198" s="304"/>
    </row>
    <row r="199" s="1" customFormat="1" ht="21">
      <c r="B199" s="305"/>
      <c r="C199" s="306" t="s">
        <v>729</v>
      </c>
      <c r="D199" s="306"/>
      <c r="E199" s="306"/>
      <c r="F199" s="306"/>
      <c r="G199" s="306"/>
      <c r="H199" s="306"/>
      <c r="I199" s="306"/>
      <c r="J199" s="306"/>
      <c r="K199" s="307"/>
    </row>
    <row r="200" s="1" customFormat="1" ht="25.5" customHeight="1">
      <c r="B200" s="305"/>
      <c r="C200" s="374" t="s">
        <v>730</v>
      </c>
      <c r="D200" s="374"/>
      <c r="E200" s="374"/>
      <c r="F200" s="374" t="s">
        <v>731</v>
      </c>
      <c r="G200" s="375"/>
      <c r="H200" s="374" t="s">
        <v>732</v>
      </c>
      <c r="I200" s="374"/>
      <c r="J200" s="374"/>
      <c r="K200" s="307"/>
    </row>
    <row r="201" s="1" customFormat="1" ht="5.25" customHeight="1">
      <c r="B201" s="338"/>
      <c r="C201" s="335"/>
      <c r="D201" s="335"/>
      <c r="E201" s="335"/>
      <c r="F201" s="335"/>
      <c r="G201" s="315"/>
      <c r="H201" s="335"/>
      <c r="I201" s="335"/>
      <c r="J201" s="335"/>
      <c r="K201" s="359"/>
    </row>
    <row r="202" s="1" customFormat="1" ht="15" customHeight="1">
      <c r="B202" s="338"/>
      <c r="C202" s="315" t="s">
        <v>722</v>
      </c>
      <c r="D202" s="315"/>
      <c r="E202" s="315"/>
      <c r="F202" s="337" t="s">
        <v>45</v>
      </c>
      <c r="G202" s="315"/>
      <c r="H202" s="315" t="s">
        <v>733</v>
      </c>
      <c r="I202" s="315"/>
      <c r="J202" s="315"/>
      <c r="K202" s="359"/>
    </row>
    <row r="203" s="1" customFormat="1" ht="15" customHeight="1">
      <c r="B203" s="338"/>
      <c r="C203" s="344"/>
      <c r="D203" s="315"/>
      <c r="E203" s="315"/>
      <c r="F203" s="337" t="s">
        <v>46</v>
      </c>
      <c r="G203" s="315"/>
      <c r="H203" s="315" t="s">
        <v>734</v>
      </c>
      <c r="I203" s="315"/>
      <c r="J203" s="315"/>
      <c r="K203" s="359"/>
    </row>
    <row r="204" s="1" customFormat="1" ht="15" customHeight="1">
      <c r="B204" s="338"/>
      <c r="C204" s="344"/>
      <c r="D204" s="315"/>
      <c r="E204" s="315"/>
      <c r="F204" s="337" t="s">
        <v>49</v>
      </c>
      <c r="G204" s="315"/>
      <c r="H204" s="315" t="s">
        <v>735</v>
      </c>
      <c r="I204" s="315"/>
      <c r="J204" s="315"/>
      <c r="K204" s="359"/>
    </row>
    <row r="205" s="1" customFormat="1" ht="15" customHeight="1">
      <c r="B205" s="338"/>
      <c r="C205" s="315"/>
      <c r="D205" s="315"/>
      <c r="E205" s="315"/>
      <c r="F205" s="337" t="s">
        <v>47</v>
      </c>
      <c r="G205" s="315"/>
      <c r="H205" s="315" t="s">
        <v>736</v>
      </c>
      <c r="I205" s="315"/>
      <c r="J205" s="315"/>
      <c r="K205" s="359"/>
    </row>
    <row r="206" s="1" customFormat="1" ht="15" customHeight="1">
      <c r="B206" s="338"/>
      <c r="C206" s="315"/>
      <c r="D206" s="315"/>
      <c r="E206" s="315"/>
      <c r="F206" s="337" t="s">
        <v>48</v>
      </c>
      <c r="G206" s="315"/>
      <c r="H206" s="315" t="s">
        <v>737</v>
      </c>
      <c r="I206" s="315"/>
      <c r="J206" s="315"/>
      <c r="K206" s="359"/>
    </row>
    <row r="207" s="1" customFormat="1" ht="15" customHeight="1">
      <c r="B207" s="338"/>
      <c r="C207" s="315"/>
      <c r="D207" s="315"/>
      <c r="E207" s="315"/>
      <c r="F207" s="337"/>
      <c r="G207" s="315"/>
      <c r="H207" s="315"/>
      <c r="I207" s="315"/>
      <c r="J207" s="315"/>
      <c r="K207" s="359"/>
    </row>
    <row r="208" s="1" customFormat="1" ht="15" customHeight="1">
      <c r="B208" s="338"/>
      <c r="C208" s="315" t="s">
        <v>678</v>
      </c>
      <c r="D208" s="315"/>
      <c r="E208" s="315"/>
      <c r="F208" s="337" t="s">
        <v>78</v>
      </c>
      <c r="G208" s="315"/>
      <c r="H208" s="315" t="s">
        <v>738</v>
      </c>
      <c r="I208" s="315"/>
      <c r="J208" s="315"/>
      <c r="K208" s="359"/>
    </row>
    <row r="209" s="1" customFormat="1" ht="15" customHeight="1">
      <c r="B209" s="338"/>
      <c r="C209" s="344"/>
      <c r="D209" s="315"/>
      <c r="E209" s="315"/>
      <c r="F209" s="337" t="s">
        <v>575</v>
      </c>
      <c r="G209" s="315"/>
      <c r="H209" s="315" t="s">
        <v>576</v>
      </c>
      <c r="I209" s="315"/>
      <c r="J209" s="315"/>
      <c r="K209" s="359"/>
    </row>
    <row r="210" s="1" customFormat="1" ht="15" customHeight="1">
      <c r="B210" s="338"/>
      <c r="C210" s="315"/>
      <c r="D210" s="315"/>
      <c r="E210" s="315"/>
      <c r="F210" s="337" t="s">
        <v>573</v>
      </c>
      <c r="G210" s="315"/>
      <c r="H210" s="315" t="s">
        <v>739</v>
      </c>
      <c r="I210" s="315"/>
      <c r="J210" s="315"/>
      <c r="K210" s="359"/>
    </row>
    <row r="211" s="1" customFormat="1" ht="15" customHeight="1">
      <c r="B211" s="376"/>
      <c r="C211" s="344"/>
      <c r="D211" s="344"/>
      <c r="E211" s="344"/>
      <c r="F211" s="337" t="s">
        <v>577</v>
      </c>
      <c r="G211" s="322"/>
      <c r="H211" s="363" t="s">
        <v>578</v>
      </c>
      <c r="I211" s="363"/>
      <c r="J211" s="363"/>
      <c r="K211" s="377"/>
    </row>
    <row r="212" s="1" customFormat="1" ht="15" customHeight="1">
      <c r="B212" s="376"/>
      <c r="C212" s="344"/>
      <c r="D212" s="344"/>
      <c r="E212" s="344"/>
      <c r="F212" s="337" t="s">
        <v>520</v>
      </c>
      <c r="G212" s="322"/>
      <c r="H212" s="363" t="s">
        <v>740</v>
      </c>
      <c r="I212" s="363"/>
      <c r="J212" s="363"/>
      <c r="K212" s="377"/>
    </row>
    <row r="213" s="1" customFormat="1" ht="15" customHeight="1">
      <c r="B213" s="376"/>
      <c r="C213" s="344"/>
      <c r="D213" s="344"/>
      <c r="E213" s="344"/>
      <c r="F213" s="378"/>
      <c r="G213" s="322"/>
      <c r="H213" s="379"/>
      <c r="I213" s="379"/>
      <c r="J213" s="379"/>
      <c r="K213" s="377"/>
    </row>
    <row r="214" s="1" customFormat="1" ht="15" customHeight="1">
      <c r="B214" s="376"/>
      <c r="C214" s="315" t="s">
        <v>702</v>
      </c>
      <c r="D214" s="344"/>
      <c r="E214" s="344"/>
      <c r="F214" s="337">
        <v>1</v>
      </c>
      <c r="G214" s="322"/>
      <c r="H214" s="363" t="s">
        <v>741</v>
      </c>
      <c r="I214" s="363"/>
      <c r="J214" s="363"/>
      <c r="K214" s="377"/>
    </row>
    <row r="215" s="1" customFormat="1" ht="15" customHeight="1">
      <c r="B215" s="376"/>
      <c r="C215" s="344"/>
      <c r="D215" s="344"/>
      <c r="E215" s="344"/>
      <c r="F215" s="337">
        <v>2</v>
      </c>
      <c r="G215" s="322"/>
      <c r="H215" s="363" t="s">
        <v>742</v>
      </c>
      <c r="I215" s="363"/>
      <c r="J215" s="363"/>
      <c r="K215" s="377"/>
    </row>
    <row r="216" s="1" customFormat="1" ht="15" customHeight="1">
      <c r="B216" s="376"/>
      <c r="C216" s="344"/>
      <c r="D216" s="344"/>
      <c r="E216" s="344"/>
      <c r="F216" s="337">
        <v>3</v>
      </c>
      <c r="G216" s="322"/>
      <c r="H216" s="363" t="s">
        <v>743</v>
      </c>
      <c r="I216" s="363"/>
      <c r="J216" s="363"/>
      <c r="K216" s="377"/>
    </row>
    <row r="217" s="1" customFormat="1" ht="15" customHeight="1">
      <c r="B217" s="376"/>
      <c r="C217" s="344"/>
      <c r="D217" s="344"/>
      <c r="E217" s="344"/>
      <c r="F217" s="337">
        <v>4</v>
      </c>
      <c r="G217" s="322"/>
      <c r="H217" s="363" t="s">
        <v>744</v>
      </c>
      <c r="I217" s="363"/>
      <c r="J217" s="363"/>
      <c r="K217" s="377"/>
    </row>
    <row r="218" s="1" customFormat="1" ht="12.75" customHeight="1">
      <c r="B218" s="380"/>
      <c r="C218" s="381"/>
      <c r="D218" s="381"/>
      <c r="E218" s="381"/>
      <c r="F218" s="381"/>
      <c r="G218" s="381"/>
      <c r="H218" s="381"/>
      <c r="I218" s="381"/>
      <c r="J218" s="381"/>
      <c r="K218" s="38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DESKTOP-T7NAO22\dell</dc:creator>
  <cp:lastModifiedBy>DESKTOP-T7NAO22\dell</cp:lastModifiedBy>
  <dcterms:created xsi:type="dcterms:W3CDTF">2020-05-25T10:17:08Z</dcterms:created>
  <dcterms:modified xsi:type="dcterms:W3CDTF">2020-05-25T10:17:13Z</dcterms:modified>
</cp:coreProperties>
</file>